
<file path=[Content_Types].xml><?xml version="1.0" encoding="utf-8"?>
<Types xmlns="http://schemas.openxmlformats.org/package/2006/content-types">
  <Override PartName="/xl/worksheets/sheet15.xml" ContentType="application/vnd.openxmlformats-officedocument.spreadsheetml.worksheet+xml"/>
  <Override PartName="/xl/charts/chart6.xml" ContentType="application/vnd.openxmlformats-officedocument.drawingml.chart+xml"/>
  <Override PartName="/xl/charts/chart20.xml" ContentType="application/vnd.openxmlformats-officedocument.drawingml.char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ml.chartshapes+xml"/>
  <Override PartName="/xl/charts/chart4.xml" ContentType="application/vnd.openxmlformats-officedocument.drawingml.chart+xml"/>
  <Override PartName="/xl/drawings/drawing19.xml" ContentType="application/vnd.openxmlformats-officedocument.drawing+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drawings/drawing17.xml" ContentType="application/vnd.openxmlformats-officedocument.drawing+xml"/>
  <Override PartName="/xl/drawings/drawing28.xml" ContentType="application/vnd.openxmlformats-officedocument.drawingml.chartshape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drawings/drawing15.xml" ContentType="application/vnd.openxmlformats-officedocument.drawing+xml"/>
  <Override PartName="/xl/drawings/drawing26.xml" ContentType="application/vnd.openxmlformats-officedocument.drawing+xml"/>
  <Override PartName="/xl/worksheets/sheet3.xml" ContentType="application/vnd.openxmlformats-officedocument.spreadsheetml.worksheet+xml"/>
  <Override PartName="/xl/drawings/drawing13.xml" ContentType="application/vnd.openxmlformats-officedocument.drawing+xml"/>
  <Override PartName="/xl/drawings/drawing22.xml" ContentType="application/vnd.openxmlformats-officedocument.drawingml.chartshapes+xml"/>
  <Override PartName="/xl/drawings/drawing24.xml" ContentType="application/vnd.openxmlformats-officedocument.drawingml.chartshapes+xml"/>
  <Override PartName="/xl/charts/chart18.xml" ContentType="application/vnd.openxmlformats-officedocument.drawingml.chart+xml"/>
  <Override PartName="/xl/drawings/drawing33.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drawings/drawing11.xml" ContentType="application/vnd.openxmlformats-officedocument.drawingml.chartshapes+xml"/>
  <Override PartName="/xl/drawings/drawing20.xml" ContentType="application/vnd.openxmlformats-officedocument.drawing+xml"/>
  <Override PartName="/xl/charts/chart16.xml" ContentType="application/vnd.openxmlformats-officedocument.drawingml.chart+xml"/>
  <Override PartName="/xl/drawings/drawing31.xml" ContentType="application/vnd.openxmlformats-officedocument.drawingml.chartshapes+xml"/>
  <Override PartName="/xl/sharedStrings.xml" ContentType="application/vnd.openxmlformats-officedocument.spreadsheetml.sharedStrings+xml"/>
  <Override PartName="/xl/charts/chart14.xml" ContentType="application/vnd.openxmlformats-officedocument.drawingml.chart+xml"/>
  <Override PartName="/xl/worksheets/sheet18.xml" ContentType="application/vnd.openxmlformats-officedocument.spreadsheetml.worksheet+xml"/>
  <Override PartName="/xl/charts/chart9.xml" ContentType="application/vnd.openxmlformats-officedocument.drawingml.chart+xml"/>
  <Override PartName="/xl/charts/chart12.xml" ContentType="application/vnd.openxmlformats-officedocument.drawingml.char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ml.chartshapes+xml"/>
  <Override PartName="/xl/charts/chart7.xml" ContentType="application/vnd.openxmlformats-officedocument.drawingml.chart+xml"/>
  <Override PartName="/xl/charts/chart10.xml" ContentType="application/vnd.openxmlformats-officedocument.drawingml.chart+xml"/>
  <Override PartName="/xl/worksheets/sheet14.xml" ContentType="application/vnd.openxmlformats-officedocument.spreadsheetml.worksheet+xml"/>
  <Override PartName="/xl/drawings/drawing7.xml" ContentType="application/vnd.openxmlformats-officedocument.drawing+xml"/>
  <Override PartName="/xl/charts/chart5.xml" ContentType="application/vnd.openxmlformats-officedocument.drawingml.chart+xml"/>
  <Override PartName="/xl/drawings/drawing29.xml" ContentType="application/vnd.openxmlformats-officedocument.drawingml.chartshapes+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drawings/drawing18.xml" ContentType="application/vnd.openxmlformats-officedocument.drawing+xml"/>
  <Override PartName="/xl/drawings/drawing27.xml" ContentType="application/vnd.openxmlformats-officedocument.drawingml.chartshapes+xml"/>
  <Default Extension="emf" ContentType="image/x-emf"/>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drawings/drawing16.xml" ContentType="application/vnd.openxmlformats-officedocument.drawing+xml"/>
  <Override PartName="/xl/drawings/drawing25.xml" ContentType="application/vnd.openxmlformats-officedocument.drawing+xml"/>
  <Override PartName="/xl/drawings/drawing34.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drawings/drawing14.xml" ContentType="application/vnd.openxmlformats-officedocument.drawing+xml"/>
  <Override PartName="/xl/drawings/drawing23.xml" ContentType="application/vnd.openxmlformats-officedocument.drawingml.chartshapes+xml"/>
  <Override PartName="/xl/charts/chart19.xml" ContentType="application/vnd.openxmlformats-officedocument.drawingml.chart+xml"/>
  <Override PartName="/xl/drawings/drawing32.xml" ContentType="application/vnd.openxmlformats-officedocument.drawing+xml"/>
  <Override PartName="/xl/drawings/drawing12.xml" ContentType="application/vnd.openxmlformats-officedocument.drawing+xml"/>
  <Default Extension="vml" ContentType="application/vnd.openxmlformats-officedocument.vmlDrawing"/>
  <Override PartName="/xl/drawings/drawing21.xml" ContentType="application/vnd.openxmlformats-officedocument.drawingml.chartshapes+xml"/>
  <Override PartName="/xl/charts/chart17.xml" ContentType="application/vnd.openxmlformats-officedocument.drawingml.chart+xml"/>
  <Override PartName="/xl/drawings/drawing30.xml" ContentType="application/vnd.openxmlformats-officedocument.drawingml.chartshapes+xml"/>
  <Override PartName="/xl/calcChain.xml" ContentType="application/vnd.openxmlformats-officedocument.spreadsheetml.calcChain+xml"/>
  <Override PartName="/xl/worksheets/sheet19.xml" ContentType="application/vnd.openxmlformats-officedocument.spreadsheetml.worksheet+xml"/>
  <Override PartName="/xl/drawings/drawing10.xml" ContentType="application/vnd.openxmlformats-officedocument.drawingml.chartshapes+xml"/>
  <Override PartName="/xl/charts/chart13.xml" ContentType="application/vnd.openxmlformats-officedocument.drawingml.chart+xml"/>
  <Override PartName="/xl/charts/chart15.xml" ContentType="application/vnd.openxmlformats-officedocument.drawingml.chart+xml"/>
  <Override PartName="/xl/worksheets/sheet17.xml" ContentType="application/vnd.openxmlformats-officedocument.spreadsheetml.worksheet+xml"/>
  <Override PartName="/xl/charts/chart8.xml" ContentType="application/vnd.openxmlformats-officedocument.drawingml.chart+xml"/>
  <Override PartName="/xl/charts/chart11.xml" ContentType="application/vnd.openxmlformats-officedocument.drawingml.chart+xml"/>
  <Override PartName="/xl/ctrlProps/ctrlProp1.xml" ContentType="application/vnd.ms-excel.contro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EsteLivro" showPivotChartFilter="1"/>
  <bookViews>
    <workbookView xWindow="-15" yWindow="5325" windowWidth="19260" windowHeight="5370" tabRatio="686"/>
  </bookViews>
  <sheets>
    <sheet name="capa" sheetId="389" r:id="rId1"/>
    <sheet name="introducao" sheetId="6" r:id="rId2"/>
    <sheet name="fontes" sheetId="7" r:id="rId3"/>
    <sheet name="6populacao1anual" sheetId="603" r:id="rId4"/>
    <sheet name="7empregoINE1anual" sheetId="604" r:id="rId5"/>
    <sheet name="8desemprego_INE1anual" sheetId="605" r:id="rId6"/>
    <sheet name="9lay_off" sheetId="487" r:id="rId7"/>
    <sheet name="10desemprego_IEFP" sheetId="497" r:id="rId8"/>
    <sheet name="11desemprego_IEFP" sheetId="498" r:id="rId9"/>
    <sheet name="12fp_bs" sheetId="572" r:id="rId10"/>
    <sheet name="13empresarial" sheetId="608" r:id="rId11"/>
    <sheet name="14ganhos" sheetId="458" r:id="rId12"/>
    <sheet name="15salários" sheetId="502" r:id="rId13"/>
    <sheet name="16irct" sheetId="491" r:id="rId14"/>
    <sheet name="17acidentes" sheetId="606" r:id="rId15"/>
    <sheet name="18ssocial" sheetId="500" r:id="rId16"/>
    <sheet name="19ssocial " sheetId="501" r:id="rId17"/>
    <sheet name="20destaque" sheetId="609" r:id="rId18"/>
    <sheet name="21destaque" sheetId="564" r:id="rId19"/>
    <sheet name="22conceito" sheetId="26" r:id="rId20"/>
    <sheet name="23conceito" sheetId="27" r:id="rId21"/>
    <sheet name="contracapa" sheetId="28" r:id="rId22"/>
  </sheets>
  <externalReferences>
    <externalReference r:id="rId23"/>
  </externalReferences>
  <definedNames>
    <definedName name="acidentes" localSheetId="17">#REF!</definedName>
    <definedName name="acidentes" localSheetId="18">#REF!</definedName>
    <definedName name="acidentes">#REF!</definedName>
    <definedName name="_xlnm.Print_Area" localSheetId="7">'10desemprego_IEFP'!$A$1:$S$76</definedName>
    <definedName name="_xlnm.Print_Area" localSheetId="8">'11desemprego_IEFP'!$A$1:$S$51</definedName>
    <definedName name="_xlnm.Print_Area" localSheetId="9">'12fp_bs'!$A$1:$L$56</definedName>
    <definedName name="_xlnm.Print_Area" localSheetId="10">'13empresarial'!$A$1:$N$80</definedName>
    <definedName name="_xlnm.Print_Area" localSheetId="11">'14ganhos'!$A$1:$P$62</definedName>
    <definedName name="_xlnm.Print_Area" localSheetId="12">'15salários'!$A$1:$K$49</definedName>
    <definedName name="_xlnm.Print_Area" localSheetId="13">'16irct'!$A$1:$R$76</definedName>
    <definedName name="_xlnm.Print_Area" localSheetId="14">'17acidentes'!$A$1:$P$68</definedName>
    <definedName name="_xlnm.Print_Area" localSheetId="15">'18ssocial'!$A$1:$N$69</definedName>
    <definedName name="_xlnm.Print_Area" localSheetId="16">'19ssocial '!$A$1:$O$72</definedName>
    <definedName name="_xlnm.Print_Area" localSheetId="17">'20destaque'!$A$1:$S$72</definedName>
    <definedName name="_xlnm.Print_Area" localSheetId="18">'21destaque'!$A$1:$L$60</definedName>
    <definedName name="_xlnm.Print_Area" localSheetId="19">'22conceito'!$A$1:$AG$71</definedName>
    <definedName name="_xlnm.Print_Area" localSheetId="20">'23conceito'!$A$1:$AG$73</definedName>
    <definedName name="_xlnm.Print_Area" localSheetId="3">'6populacao1anual'!$A$1:$P$57</definedName>
    <definedName name="_xlnm.Print_Area" localSheetId="4">'7empregoINE1anual'!$A$1:$P$64</definedName>
    <definedName name="_xlnm.Print_Area" localSheetId="5">'8desemprego_INE1anual'!$A$1:$P$58</definedName>
    <definedName name="_xlnm.Print_Area" localSheetId="6">'9lay_off'!$A$1:$S$61</definedName>
    <definedName name="_xlnm.Print_Area" localSheetId="0">capa!$A$1:$L$58</definedName>
    <definedName name="_xlnm.Print_Area" localSheetId="21">contracapa!$A$1:$E$54</definedName>
    <definedName name="_xlnm.Print_Area" localSheetId="2">fontes!$A$1:$O$40</definedName>
    <definedName name="_xlnm.Print_Area" localSheetId="1">introducao!$A$1:$O$53</definedName>
    <definedName name="Changes" localSheetId="9">#REF!</definedName>
    <definedName name="Changes" localSheetId="11">#REF!</definedName>
    <definedName name="Changes" localSheetId="12">#REF!</definedName>
    <definedName name="Changes" localSheetId="17">#REF!</definedName>
    <definedName name="Changes" localSheetId="18">#REF!</definedName>
    <definedName name="Changes" localSheetId="3">#REF!</definedName>
    <definedName name="Changes" localSheetId="4">#REF!</definedName>
    <definedName name="Changes" localSheetId="5">#REF!</definedName>
    <definedName name="Changes">#REF!</definedName>
    <definedName name="Comments" localSheetId="9">#REF!</definedName>
    <definedName name="Comments" localSheetId="11">#REF!</definedName>
    <definedName name="Comments" localSheetId="12">#REF!</definedName>
    <definedName name="Comments" localSheetId="17">#REF!</definedName>
    <definedName name="Comments" localSheetId="18">#REF!</definedName>
    <definedName name="Comments" localSheetId="3">#REF!</definedName>
    <definedName name="Comments" localSheetId="4">#REF!</definedName>
    <definedName name="Comments" localSheetId="5">#REF!</definedName>
    <definedName name="Comments">#REF!</definedName>
    <definedName name="Contact" localSheetId="9">#REF!</definedName>
    <definedName name="Contact" localSheetId="11">#REF!</definedName>
    <definedName name="Contact" localSheetId="12">#REF!</definedName>
    <definedName name="Contact" localSheetId="17">#REF!</definedName>
    <definedName name="Contact" localSheetId="18">#REF!</definedName>
    <definedName name="Contact" localSheetId="3">#REF!</definedName>
    <definedName name="Contact" localSheetId="4">#REF!</definedName>
    <definedName name="Contact" localSheetId="5">#REF!</definedName>
    <definedName name="Contact">#REF!</definedName>
    <definedName name="Country" localSheetId="9">#REF!</definedName>
    <definedName name="Country" localSheetId="11">#REF!</definedName>
    <definedName name="Country" localSheetId="12">#REF!</definedName>
    <definedName name="Country" localSheetId="17">#REF!</definedName>
    <definedName name="Country" localSheetId="18">#REF!</definedName>
    <definedName name="Country" localSheetId="3">#REF!</definedName>
    <definedName name="Country" localSheetId="4">#REF!</definedName>
    <definedName name="Country" localSheetId="5">#REF!</definedName>
    <definedName name="Country">#REF!</definedName>
    <definedName name="CV_employed" localSheetId="9">#REF!</definedName>
    <definedName name="CV_employed" localSheetId="11">#REF!</definedName>
    <definedName name="CV_employed" localSheetId="12">#REF!</definedName>
    <definedName name="CV_employed" localSheetId="17">#REF!</definedName>
    <definedName name="CV_employed" localSheetId="18">#REF!</definedName>
    <definedName name="CV_employed" localSheetId="3">#REF!</definedName>
    <definedName name="CV_employed" localSheetId="4">#REF!</definedName>
    <definedName name="CV_employed" localSheetId="5">#REF!</definedName>
    <definedName name="CV_employed">#REF!</definedName>
    <definedName name="CV_parttime" localSheetId="9">#REF!</definedName>
    <definedName name="CV_parttime" localSheetId="11">#REF!</definedName>
    <definedName name="CV_parttime" localSheetId="12">#REF!</definedName>
    <definedName name="CV_parttime" localSheetId="17">#REF!</definedName>
    <definedName name="CV_parttime" localSheetId="18">#REF!</definedName>
    <definedName name="CV_parttime" localSheetId="3">#REF!</definedName>
    <definedName name="CV_parttime" localSheetId="4">#REF!</definedName>
    <definedName name="CV_parttime" localSheetId="5">#REF!</definedName>
    <definedName name="CV_parttime">#REF!</definedName>
    <definedName name="CV_unemployed" localSheetId="9">#REF!</definedName>
    <definedName name="CV_unemployed" localSheetId="11">#REF!</definedName>
    <definedName name="CV_unemployed" localSheetId="12">#REF!</definedName>
    <definedName name="CV_unemployed" localSheetId="17">#REF!</definedName>
    <definedName name="CV_unemployed" localSheetId="18">#REF!</definedName>
    <definedName name="CV_unemployed" localSheetId="3">#REF!</definedName>
    <definedName name="CV_unemployed" localSheetId="4">#REF!</definedName>
    <definedName name="CV_unemployed" localSheetId="5">#REF!</definedName>
    <definedName name="CV_unemployed">#REF!</definedName>
    <definedName name="CV_unemploymentRate" localSheetId="9">#REF!</definedName>
    <definedName name="CV_unemploymentRate" localSheetId="11">#REF!</definedName>
    <definedName name="CV_unemploymentRate" localSheetId="12">#REF!</definedName>
    <definedName name="CV_unemploymentRate" localSheetId="17">#REF!</definedName>
    <definedName name="CV_unemploymentRate" localSheetId="18">#REF!</definedName>
    <definedName name="CV_unemploymentRate" localSheetId="3">#REF!</definedName>
    <definedName name="CV_unemploymentRate" localSheetId="4">#REF!</definedName>
    <definedName name="CV_unemploymentRate" localSheetId="5">#REF!</definedName>
    <definedName name="CV_unemploymentRate">#REF!</definedName>
    <definedName name="CV_UsualHours" localSheetId="9">#REF!</definedName>
    <definedName name="CV_UsualHours" localSheetId="11">#REF!</definedName>
    <definedName name="CV_UsualHours" localSheetId="12">#REF!</definedName>
    <definedName name="CV_UsualHours" localSheetId="17">#REF!</definedName>
    <definedName name="CV_UsualHours" localSheetId="18">#REF!</definedName>
    <definedName name="CV_UsualHours" localSheetId="3">#REF!</definedName>
    <definedName name="CV_UsualHours" localSheetId="4">#REF!</definedName>
    <definedName name="CV_UsualHours" localSheetId="5">#REF!</definedName>
    <definedName name="CV_UsualHours">#REF!</definedName>
    <definedName name="dsadsa" localSheetId="9">#REF!</definedName>
    <definedName name="dsadsa" localSheetId="12">#REF!</definedName>
    <definedName name="dsadsa" localSheetId="17">#REF!</definedName>
    <definedName name="dsadsa" localSheetId="18">#REF!</definedName>
    <definedName name="dsadsa" localSheetId="3">#REF!</definedName>
    <definedName name="dsadsa" localSheetId="4">#REF!</definedName>
    <definedName name="dsadsa" localSheetId="5">#REF!</definedName>
    <definedName name="dsadsa">#REF!</definedName>
    <definedName name="email" localSheetId="9">#REF!</definedName>
    <definedName name="email" localSheetId="11">#REF!</definedName>
    <definedName name="email" localSheetId="12">#REF!</definedName>
    <definedName name="email" localSheetId="17">#REF!</definedName>
    <definedName name="email" localSheetId="18">#REF!</definedName>
    <definedName name="email" localSheetId="3">#REF!</definedName>
    <definedName name="email" localSheetId="4">#REF!</definedName>
    <definedName name="email" localSheetId="5">#REF!</definedName>
    <definedName name="email">#REF!</definedName>
    <definedName name="hdbtrgs" localSheetId="9">#REF!</definedName>
    <definedName name="hdbtrgs" localSheetId="12">#REF!</definedName>
    <definedName name="hdbtrgs" localSheetId="17">#REF!</definedName>
    <definedName name="hdbtrgs" localSheetId="18">#REF!</definedName>
    <definedName name="hdbtrgs" localSheetId="3">#REF!</definedName>
    <definedName name="hdbtrgs" localSheetId="4">#REF!</definedName>
    <definedName name="hdbtrgs" localSheetId="5">#REF!</definedName>
    <definedName name="hdbtrgs">#REF!</definedName>
    <definedName name="Limit_a_q" localSheetId="9">#REF!</definedName>
    <definedName name="Limit_a_q" localSheetId="11">#REF!</definedName>
    <definedName name="Limit_a_q" localSheetId="12">#REF!</definedName>
    <definedName name="Limit_a_q" localSheetId="17">#REF!</definedName>
    <definedName name="Limit_a_q" localSheetId="18">#REF!</definedName>
    <definedName name="Limit_a_q" localSheetId="3">#REF!</definedName>
    <definedName name="Limit_a_q" localSheetId="4">#REF!</definedName>
    <definedName name="Limit_a_q" localSheetId="5">#REF!</definedName>
    <definedName name="Limit_a_q">#REF!</definedName>
    <definedName name="Limit_b_a" localSheetId="9">#REF!</definedName>
    <definedName name="Limit_b_a" localSheetId="11">#REF!</definedName>
    <definedName name="Limit_b_a" localSheetId="12">#REF!</definedName>
    <definedName name="Limit_b_a" localSheetId="17">#REF!</definedName>
    <definedName name="Limit_b_a" localSheetId="18">#REF!</definedName>
    <definedName name="Limit_b_a" localSheetId="3">#REF!</definedName>
    <definedName name="Limit_b_a" localSheetId="4">#REF!</definedName>
    <definedName name="Limit_b_a" localSheetId="5">#REF!</definedName>
    <definedName name="Limit_b_a">#REF!</definedName>
    <definedName name="Limit_b_q" localSheetId="9">#REF!</definedName>
    <definedName name="Limit_b_q" localSheetId="11">#REF!</definedName>
    <definedName name="Limit_b_q" localSheetId="12">#REF!</definedName>
    <definedName name="Limit_b_q" localSheetId="17">#REF!</definedName>
    <definedName name="Limit_b_q" localSheetId="18">#REF!</definedName>
    <definedName name="Limit_b_q" localSheetId="3">#REF!</definedName>
    <definedName name="Limit_b_q" localSheetId="4">#REF!</definedName>
    <definedName name="Limit_b_q" localSheetId="5">#REF!</definedName>
    <definedName name="Limit_b_q">#REF!</definedName>
    <definedName name="mySortCriteria">[1]Calculation!$E$7</definedName>
    <definedName name="NR_NonContacts" localSheetId="9">#REF!</definedName>
    <definedName name="NR_NonContacts" localSheetId="11">#REF!</definedName>
    <definedName name="NR_NonContacts" localSheetId="12">#REF!</definedName>
    <definedName name="NR_NonContacts" localSheetId="17">#REF!</definedName>
    <definedName name="NR_NonContacts" localSheetId="18">#REF!</definedName>
    <definedName name="NR_NonContacts" localSheetId="3">#REF!</definedName>
    <definedName name="NR_NonContacts" localSheetId="4">#REF!</definedName>
    <definedName name="NR_NonContacts" localSheetId="5">#REF!</definedName>
    <definedName name="NR_NonContacts">#REF!</definedName>
    <definedName name="NR_Other" localSheetId="9">#REF!</definedName>
    <definedName name="NR_Other" localSheetId="11">#REF!</definedName>
    <definedName name="NR_Other" localSheetId="12">#REF!</definedName>
    <definedName name="NR_Other" localSheetId="17">#REF!</definedName>
    <definedName name="NR_Other" localSheetId="18">#REF!</definedName>
    <definedName name="NR_Other" localSheetId="3">#REF!</definedName>
    <definedName name="NR_Other" localSheetId="4">#REF!</definedName>
    <definedName name="NR_Other" localSheetId="5">#REF!</definedName>
    <definedName name="NR_Other">#REF!</definedName>
    <definedName name="NR_Refusals" localSheetId="9">#REF!</definedName>
    <definedName name="NR_Refusals" localSheetId="11">#REF!</definedName>
    <definedName name="NR_Refusals" localSheetId="12">#REF!</definedName>
    <definedName name="NR_Refusals" localSheetId="17">#REF!</definedName>
    <definedName name="NR_Refusals" localSheetId="18">#REF!</definedName>
    <definedName name="NR_Refusals" localSheetId="3">#REF!</definedName>
    <definedName name="NR_Refusals" localSheetId="4">#REF!</definedName>
    <definedName name="NR_Refusals" localSheetId="5">#REF!</definedName>
    <definedName name="NR_Refusals">#REF!</definedName>
    <definedName name="NR_Total" localSheetId="9">#REF!</definedName>
    <definedName name="NR_Total" localSheetId="11">#REF!</definedName>
    <definedName name="NR_Total" localSheetId="12">#REF!</definedName>
    <definedName name="NR_Total" localSheetId="17">#REF!</definedName>
    <definedName name="NR_Total" localSheetId="18">#REF!</definedName>
    <definedName name="NR_Total" localSheetId="3">#REF!</definedName>
    <definedName name="NR_Total" localSheetId="4">#REF!</definedName>
    <definedName name="NR_Total" localSheetId="5">#REF!</definedName>
    <definedName name="NR_Total">#REF!</definedName>
    <definedName name="Quarter" localSheetId="9">#REF!</definedName>
    <definedName name="Quarter" localSheetId="11">#REF!</definedName>
    <definedName name="Quarter" localSheetId="12">#REF!</definedName>
    <definedName name="Quarter" localSheetId="17">#REF!</definedName>
    <definedName name="Quarter" localSheetId="18">#REF!</definedName>
    <definedName name="Quarter" localSheetId="3">#REF!</definedName>
    <definedName name="Quarter" localSheetId="4">#REF!</definedName>
    <definedName name="Quarter" localSheetId="5">#REF!</definedName>
    <definedName name="Quarter">#REF!</definedName>
    <definedName name="Telephone" localSheetId="9">#REF!</definedName>
    <definedName name="Telephone" localSheetId="11">#REF!</definedName>
    <definedName name="Telephone" localSheetId="12">#REF!</definedName>
    <definedName name="Telephone" localSheetId="17">#REF!</definedName>
    <definedName name="Telephone" localSheetId="18">#REF!</definedName>
    <definedName name="Telephone" localSheetId="3">#REF!</definedName>
    <definedName name="Telephone" localSheetId="4">#REF!</definedName>
    <definedName name="Telephone" localSheetId="5">#REF!</definedName>
    <definedName name="Telephone">#REF!</definedName>
    <definedName name="topo" localSheetId="0">capa!$O$6</definedName>
    <definedName name="ue" localSheetId="17">#REF!</definedName>
    <definedName name="ue" localSheetId="18">#REF!</definedName>
    <definedName name="ue">#REF!</definedName>
    <definedName name="Year" localSheetId="9">#REF!</definedName>
    <definedName name="Year" localSheetId="11">#REF!</definedName>
    <definedName name="Year" localSheetId="12">#REF!</definedName>
    <definedName name="Year" localSheetId="17">#REF!</definedName>
    <definedName name="Year" localSheetId="18">#REF!</definedName>
    <definedName name="Year" localSheetId="3">#REF!</definedName>
    <definedName name="Year" localSheetId="4">#REF!</definedName>
    <definedName name="Year" localSheetId="5">#REF!</definedName>
    <definedName name="Year">#REF!</definedName>
    <definedName name="Z_5859C3A0_D6FB_40D9_B6C2_346CB5A63A0A_.wvu.Cols" localSheetId="7" hidden="1">'10desemprego_IEFP'!#REF!</definedName>
    <definedName name="Z_5859C3A0_D6FB_40D9_B6C2_346CB5A63A0A_.wvu.Cols" localSheetId="13" hidden="1">'16irct'!#REF!</definedName>
    <definedName name="Z_5859C3A0_D6FB_40D9_B6C2_346CB5A63A0A_.wvu.Cols" localSheetId="15" hidden="1">'18ssocial'!#REF!</definedName>
    <definedName name="Z_5859C3A0_D6FB_40D9_B6C2_346CB5A63A0A_.wvu.PrintArea" localSheetId="7" hidden="1">'10desemprego_IEFP'!$A$1:$S$76</definedName>
    <definedName name="Z_5859C3A0_D6FB_40D9_B6C2_346CB5A63A0A_.wvu.PrintArea" localSheetId="8" hidden="1">'11desemprego_IEFP'!$A$1:$S$51</definedName>
    <definedName name="Z_5859C3A0_D6FB_40D9_B6C2_346CB5A63A0A_.wvu.PrintArea" localSheetId="9" hidden="1">'12fp_bs'!$A$1:$L$56</definedName>
    <definedName name="Z_5859C3A0_D6FB_40D9_B6C2_346CB5A63A0A_.wvu.PrintArea" localSheetId="11" hidden="1">'14ganhos'!$A$1:$P$62</definedName>
    <definedName name="Z_5859C3A0_D6FB_40D9_B6C2_346CB5A63A0A_.wvu.PrintArea" localSheetId="12" hidden="1">'15salários'!$A$1:$K$49</definedName>
    <definedName name="Z_5859C3A0_D6FB_40D9_B6C2_346CB5A63A0A_.wvu.PrintArea" localSheetId="13" hidden="1">'16irct'!$A$1:$S$76</definedName>
    <definedName name="Z_5859C3A0_D6FB_40D9_B6C2_346CB5A63A0A_.wvu.PrintArea" localSheetId="15" hidden="1">'18ssocial'!$A$1:$N$69</definedName>
    <definedName name="Z_5859C3A0_D6FB_40D9_B6C2_346CB5A63A0A_.wvu.PrintArea" localSheetId="16" hidden="1">'19ssocial '!$A$1:$O$72</definedName>
    <definedName name="Z_5859C3A0_D6FB_40D9_B6C2_346CB5A63A0A_.wvu.PrintArea" localSheetId="17" hidden="1">'20destaque'!$A$1:$S$72</definedName>
    <definedName name="Z_5859C3A0_D6FB_40D9_B6C2_346CB5A63A0A_.wvu.PrintArea" localSheetId="19" hidden="1">'22conceito'!$A$1:$AG$71</definedName>
    <definedName name="Z_5859C3A0_D6FB_40D9_B6C2_346CB5A63A0A_.wvu.PrintArea" localSheetId="20" hidden="1">'23conceito'!$A$1:$AG$73</definedName>
    <definedName name="Z_5859C3A0_D6FB_40D9_B6C2_346CB5A63A0A_.wvu.PrintArea" localSheetId="3" hidden="1">'6populacao1anual'!$A$1:$P$57</definedName>
    <definedName name="Z_5859C3A0_D6FB_40D9_B6C2_346CB5A63A0A_.wvu.PrintArea" localSheetId="4" hidden="1">'7empregoINE1anual'!$A$1:$P$64</definedName>
    <definedName name="Z_5859C3A0_D6FB_40D9_B6C2_346CB5A63A0A_.wvu.PrintArea" localSheetId="5" hidden="1">'8desemprego_INE1anual'!$A$1:$P$58</definedName>
    <definedName name="Z_5859C3A0_D6FB_40D9_B6C2_346CB5A63A0A_.wvu.PrintArea" localSheetId="6" hidden="1">'9lay_off'!$A$1:$S$61</definedName>
    <definedName name="Z_5859C3A0_D6FB_40D9_B6C2_346CB5A63A0A_.wvu.PrintArea" localSheetId="0" hidden="1">capa!$A$1:$L$58</definedName>
    <definedName name="Z_5859C3A0_D6FB_40D9_B6C2_346CB5A63A0A_.wvu.PrintArea" localSheetId="21" hidden="1">contracapa!$A$1:$E$54</definedName>
    <definedName name="Z_5859C3A0_D6FB_40D9_B6C2_346CB5A63A0A_.wvu.PrintArea" localSheetId="2" hidden="1">fontes!$A$1:$O$40</definedName>
    <definedName name="Z_5859C3A0_D6FB_40D9_B6C2_346CB5A63A0A_.wvu.PrintArea" localSheetId="1" hidden="1">introducao!$A$1:$O$53</definedName>
    <definedName name="Z_5859C3A0_D6FB_40D9_B6C2_346CB5A63A0A_.wvu.Rows" localSheetId="7" hidden="1">'10desemprego_IEFP'!$21:$21,'10desemprego_IEFP'!$48:$48,'10desemprego_IEFP'!$58:$64</definedName>
    <definedName name="Z_5859C3A0_D6FB_40D9_B6C2_346CB5A63A0A_.wvu.Rows" localSheetId="8" hidden="1">'11desemprego_IEFP'!#REF!,'11desemprego_IEFP'!#REF!</definedName>
    <definedName name="Z_5859C3A0_D6FB_40D9_B6C2_346CB5A63A0A_.wvu.Rows" localSheetId="9" hidden="1">'12fp_bs'!#REF!,'12fp_bs'!#REF!</definedName>
    <definedName name="Z_5859C3A0_D6FB_40D9_B6C2_346CB5A63A0A_.wvu.Rows" localSheetId="11" hidden="1">'14ganhos'!#REF!</definedName>
    <definedName name="Z_5859C3A0_D6FB_40D9_B6C2_346CB5A63A0A_.wvu.Rows" localSheetId="12" hidden="1">'15salários'!$29:$30,'15salários'!#REF!</definedName>
    <definedName name="Z_5859C3A0_D6FB_40D9_B6C2_346CB5A63A0A_.wvu.Rows" localSheetId="13" hidden="1">'16irct'!#REF!</definedName>
    <definedName name="Z_5859C3A0_D6FB_40D9_B6C2_346CB5A63A0A_.wvu.Rows" localSheetId="15" hidden="1">'18ssocial'!$31:$31</definedName>
    <definedName name="Z_5859C3A0_D6FB_40D9_B6C2_346CB5A63A0A_.wvu.Rows" localSheetId="16" hidden="1">'19ssocial '!#REF!</definedName>
    <definedName name="Z_5859C3A0_D6FB_40D9_B6C2_346CB5A63A0A_.wvu.Rows" localSheetId="17" hidden="1">'20destaque'!#REF!,'20destaque'!#REF!</definedName>
    <definedName name="Z_5859C3A0_D6FB_40D9_B6C2_346CB5A63A0A_.wvu.Rows" localSheetId="19" hidden="1">'22conceito'!#REF!</definedName>
    <definedName name="Z_5859C3A0_D6FB_40D9_B6C2_346CB5A63A0A_.wvu.Rows" localSheetId="20" hidden="1">'23conceito'!$8:$9</definedName>
    <definedName name="Z_5859C3A0_D6FB_40D9_B6C2_346CB5A63A0A_.wvu.Rows" localSheetId="3" hidden="1">'6populacao1anual'!#REF!,'6populacao1anual'!#REF!,'6populacao1anual'!#REF!</definedName>
    <definedName name="Z_5859C3A0_D6FB_40D9_B6C2_346CB5A63A0A_.wvu.Rows" localSheetId="6" hidden="1">'9lay_off'!#REF!,'9lay_off'!#REF!,'9lay_off'!#REF!</definedName>
    <definedName name="Z_87E9DA1B_1CEB_458D_87A5_C4E38BAE485A_.wvu.Cols" localSheetId="7" hidden="1">'10desemprego_IEFP'!#REF!</definedName>
    <definedName name="Z_87E9DA1B_1CEB_458D_87A5_C4E38BAE485A_.wvu.Cols" localSheetId="13" hidden="1">'16irct'!#REF!</definedName>
    <definedName name="Z_87E9DA1B_1CEB_458D_87A5_C4E38BAE485A_.wvu.Cols" localSheetId="15" hidden="1">'18ssocial'!#REF!</definedName>
    <definedName name="Z_87E9DA1B_1CEB_458D_87A5_C4E38BAE485A_.wvu.PrintArea" localSheetId="7" hidden="1">'10desemprego_IEFP'!$A$1:$S$76</definedName>
    <definedName name="Z_87E9DA1B_1CEB_458D_87A5_C4E38BAE485A_.wvu.PrintArea" localSheetId="8" hidden="1">'11desemprego_IEFP'!$A$1:$S$51</definedName>
    <definedName name="Z_87E9DA1B_1CEB_458D_87A5_C4E38BAE485A_.wvu.PrintArea" localSheetId="9" hidden="1">'12fp_bs'!$A$1:$L$56</definedName>
    <definedName name="Z_87E9DA1B_1CEB_458D_87A5_C4E38BAE485A_.wvu.PrintArea" localSheetId="11" hidden="1">'14ganhos'!$A$1:$P$62</definedName>
    <definedName name="Z_87E9DA1B_1CEB_458D_87A5_C4E38BAE485A_.wvu.PrintArea" localSheetId="12" hidden="1">'15salários'!$A$1:$K$49</definedName>
    <definedName name="Z_87E9DA1B_1CEB_458D_87A5_C4E38BAE485A_.wvu.PrintArea" localSheetId="13" hidden="1">'16irct'!$A$1:$S$76</definedName>
    <definedName name="Z_87E9DA1B_1CEB_458D_87A5_C4E38BAE485A_.wvu.PrintArea" localSheetId="15" hidden="1">'18ssocial'!$A$1:$N$69</definedName>
    <definedName name="Z_87E9DA1B_1CEB_458D_87A5_C4E38BAE485A_.wvu.PrintArea" localSheetId="16" hidden="1">'19ssocial '!$A$1:$O$72</definedName>
    <definedName name="Z_87E9DA1B_1CEB_458D_87A5_C4E38BAE485A_.wvu.PrintArea" localSheetId="17" hidden="1">'20destaque'!$A$1:$S$72</definedName>
    <definedName name="Z_87E9DA1B_1CEB_458D_87A5_C4E38BAE485A_.wvu.PrintArea" localSheetId="19" hidden="1">'22conceito'!$A$1:$AG$71</definedName>
    <definedName name="Z_87E9DA1B_1CEB_458D_87A5_C4E38BAE485A_.wvu.PrintArea" localSheetId="20" hidden="1">'23conceito'!$A$1:$AG$73</definedName>
    <definedName name="Z_87E9DA1B_1CEB_458D_87A5_C4E38BAE485A_.wvu.PrintArea" localSheetId="3" hidden="1">'6populacao1anual'!$A$1:$P$57</definedName>
    <definedName name="Z_87E9DA1B_1CEB_458D_87A5_C4E38BAE485A_.wvu.PrintArea" localSheetId="4" hidden="1">'7empregoINE1anual'!$A$1:$P$64</definedName>
    <definedName name="Z_87E9DA1B_1CEB_458D_87A5_C4E38BAE485A_.wvu.PrintArea" localSheetId="5" hidden="1">'8desemprego_INE1anual'!$A$1:$P$58</definedName>
    <definedName name="Z_87E9DA1B_1CEB_458D_87A5_C4E38BAE485A_.wvu.PrintArea" localSheetId="6" hidden="1">'9lay_off'!$A$1:$S$61</definedName>
    <definedName name="Z_87E9DA1B_1CEB_458D_87A5_C4E38BAE485A_.wvu.PrintArea" localSheetId="0" hidden="1">capa!$A$1:$L$58</definedName>
    <definedName name="Z_87E9DA1B_1CEB_458D_87A5_C4E38BAE485A_.wvu.PrintArea" localSheetId="21" hidden="1">contracapa!$A$1:$E$54</definedName>
    <definedName name="Z_87E9DA1B_1CEB_458D_87A5_C4E38BAE485A_.wvu.PrintArea" localSheetId="2" hidden="1">fontes!$A$1:$O$40</definedName>
    <definedName name="Z_87E9DA1B_1CEB_458D_87A5_C4E38BAE485A_.wvu.PrintArea" localSheetId="1" hidden="1">introducao!$A$1:$O$53</definedName>
    <definedName name="Z_87E9DA1B_1CEB_458D_87A5_C4E38BAE485A_.wvu.Rows" localSheetId="7" hidden="1">'10desemprego_IEFP'!$21:$21,'10desemprego_IEFP'!$48:$48,'10desemprego_IEFP'!$58:$64</definedName>
    <definedName name="Z_87E9DA1B_1CEB_458D_87A5_C4E38BAE485A_.wvu.Rows" localSheetId="8" hidden="1">'11desemprego_IEFP'!#REF!,'11desemprego_IEFP'!#REF!</definedName>
    <definedName name="Z_87E9DA1B_1CEB_458D_87A5_C4E38BAE485A_.wvu.Rows" localSheetId="9" hidden="1">'12fp_bs'!#REF!,'12fp_bs'!#REF!</definedName>
    <definedName name="Z_87E9DA1B_1CEB_458D_87A5_C4E38BAE485A_.wvu.Rows" localSheetId="11" hidden="1">'14ganhos'!#REF!</definedName>
    <definedName name="Z_87E9DA1B_1CEB_458D_87A5_C4E38BAE485A_.wvu.Rows" localSheetId="12" hidden="1">'15salários'!$29:$30,'15salários'!#REF!</definedName>
    <definedName name="Z_87E9DA1B_1CEB_458D_87A5_C4E38BAE485A_.wvu.Rows" localSheetId="13" hidden="1">'16irct'!#REF!</definedName>
    <definedName name="Z_87E9DA1B_1CEB_458D_87A5_C4E38BAE485A_.wvu.Rows" localSheetId="15" hidden="1">'18ssocial'!$31:$31</definedName>
    <definedName name="Z_87E9DA1B_1CEB_458D_87A5_C4E38BAE485A_.wvu.Rows" localSheetId="16" hidden="1">'19ssocial '!#REF!</definedName>
    <definedName name="Z_87E9DA1B_1CEB_458D_87A5_C4E38BAE485A_.wvu.Rows" localSheetId="17" hidden="1">'20destaque'!#REF!,'20destaque'!#REF!</definedName>
    <definedName name="Z_87E9DA1B_1CEB_458D_87A5_C4E38BAE485A_.wvu.Rows" localSheetId="19" hidden="1">'22conceito'!#REF!</definedName>
    <definedName name="Z_87E9DA1B_1CEB_458D_87A5_C4E38BAE485A_.wvu.Rows" localSheetId="20" hidden="1">'23conceito'!$8:$9</definedName>
    <definedName name="Z_87E9DA1B_1CEB_458D_87A5_C4E38BAE485A_.wvu.Rows" localSheetId="3" hidden="1">'6populacao1anual'!#REF!,'6populacao1anual'!#REF!,'6populacao1anual'!#REF!</definedName>
    <definedName name="Z_87E9DA1B_1CEB_458D_87A5_C4E38BAE485A_.wvu.Rows" localSheetId="4" hidden="1">'7empregoINE1anual'!#REF!,'7empregoINE1anual'!#REF!</definedName>
    <definedName name="Z_87E9DA1B_1CEB_458D_87A5_C4E38BAE485A_.wvu.Rows" localSheetId="5" hidden="1">'8desemprego_INE1anual'!$36:$36,'8desemprego_INE1anual'!#REF!,'8desemprego_INE1anual'!#REF!,'8desemprego_INE1anual'!#REF!</definedName>
    <definedName name="Z_87E9DA1B_1CEB_458D_87A5_C4E38BAE485A_.wvu.Rows" localSheetId="6" hidden="1">'9lay_off'!#REF!,'9lay_off'!#REF!,'9lay_off'!#REF!</definedName>
    <definedName name="Z_D8E90C30_C61D_40A7_989F_8651AA8E91E2_.wvu.Cols" localSheetId="13" hidden="1">'16irct'!#REF!</definedName>
    <definedName name="Z_D8E90C30_C61D_40A7_989F_8651AA8E91E2_.wvu.Cols" localSheetId="15" hidden="1">'18ssocial'!#REF!</definedName>
    <definedName name="Z_D8E90C30_C61D_40A7_989F_8651AA8E91E2_.wvu.PrintArea" localSheetId="7" hidden="1">'10desemprego_IEFP'!$A$1:$S$76</definedName>
    <definedName name="Z_D8E90C30_C61D_40A7_989F_8651AA8E91E2_.wvu.PrintArea" localSheetId="8" hidden="1">'11desemprego_IEFP'!$A$1:$S$51</definedName>
    <definedName name="Z_D8E90C30_C61D_40A7_989F_8651AA8E91E2_.wvu.PrintArea" localSheetId="9" hidden="1">'12fp_bs'!$A$1:$L$56</definedName>
    <definedName name="Z_D8E90C30_C61D_40A7_989F_8651AA8E91E2_.wvu.PrintArea" localSheetId="11" hidden="1">'14ganhos'!$A$1:$P$62</definedName>
    <definedName name="Z_D8E90C30_C61D_40A7_989F_8651AA8E91E2_.wvu.PrintArea" localSheetId="12" hidden="1">'15salários'!$A$1:$K$49</definedName>
    <definedName name="Z_D8E90C30_C61D_40A7_989F_8651AA8E91E2_.wvu.PrintArea" localSheetId="13" hidden="1">'16irct'!$A$1:$S$76</definedName>
    <definedName name="Z_D8E90C30_C61D_40A7_989F_8651AA8E91E2_.wvu.PrintArea" localSheetId="15" hidden="1">'18ssocial'!$A$1:$N$69</definedName>
    <definedName name="Z_D8E90C30_C61D_40A7_989F_8651AA8E91E2_.wvu.PrintArea" localSheetId="16" hidden="1">'19ssocial '!$A$1:$O$72</definedName>
    <definedName name="Z_D8E90C30_C61D_40A7_989F_8651AA8E91E2_.wvu.PrintArea" localSheetId="17" hidden="1">'20destaque'!$A$1:$S$72</definedName>
    <definedName name="Z_D8E90C30_C61D_40A7_989F_8651AA8E91E2_.wvu.PrintArea" localSheetId="19" hidden="1">'22conceito'!$A$1:$AG$71</definedName>
    <definedName name="Z_D8E90C30_C61D_40A7_989F_8651AA8E91E2_.wvu.PrintArea" localSheetId="20" hidden="1">'23conceito'!$A$1:$AG$73</definedName>
    <definedName name="Z_D8E90C30_C61D_40A7_989F_8651AA8E91E2_.wvu.PrintArea" localSheetId="3" hidden="1">'6populacao1anual'!$A$1:$P$57</definedName>
    <definedName name="Z_D8E90C30_C61D_40A7_989F_8651AA8E91E2_.wvu.PrintArea" localSheetId="4" hidden="1">'7empregoINE1anual'!$A$1:$P$64</definedName>
    <definedName name="Z_D8E90C30_C61D_40A7_989F_8651AA8E91E2_.wvu.PrintArea" localSheetId="5" hidden="1">'8desemprego_INE1anual'!$A$1:$P$58</definedName>
    <definedName name="Z_D8E90C30_C61D_40A7_989F_8651AA8E91E2_.wvu.PrintArea" localSheetId="6" hidden="1">'9lay_off'!$A$1:$S$61</definedName>
    <definedName name="Z_D8E90C30_C61D_40A7_989F_8651AA8E91E2_.wvu.PrintArea" localSheetId="0" hidden="1">capa!$A$1:$L$58</definedName>
    <definedName name="Z_D8E90C30_C61D_40A7_989F_8651AA8E91E2_.wvu.PrintArea" localSheetId="21" hidden="1">contracapa!$A$1:$E$54</definedName>
    <definedName name="Z_D8E90C30_C61D_40A7_989F_8651AA8E91E2_.wvu.PrintArea" localSheetId="2" hidden="1">fontes!$A$1:$O$40</definedName>
    <definedName name="Z_D8E90C30_C61D_40A7_989F_8651AA8E91E2_.wvu.PrintArea" localSheetId="1" hidden="1">introducao!$A$1:$O$53</definedName>
    <definedName name="Z_D8E90C30_C61D_40A7_989F_8651AA8E91E2_.wvu.Rows" localSheetId="8" hidden="1">'11desemprego_IEFP'!#REF!,'11desemprego_IEFP'!#REF!</definedName>
    <definedName name="Z_D8E90C30_C61D_40A7_989F_8651AA8E91E2_.wvu.Rows" localSheetId="9" hidden="1">'12fp_bs'!#REF!,'12fp_bs'!#REF!</definedName>
    <definedName name="Z_D8E90C30_C61D_40A7_989F_8651AA8E91E2_.wvu.Rows" localSheetId="11" hidden="1">'14ganhos'!#REF!</definedName>
    <definedName name="Z_D8E90C30_C61D_40A7_989F_8651AA8E91E2_.wvu.Rows" localSheetId="12" hidden="1">'15salários'!$29:$30,'15salários'!#REF!</definedName>
    <definedName name="Z_D8E90C30_C61D_40A7_989F_8651AA8E91E2_.wvu.Rows" localSheetId="13" hidden="1">'16irct'!#REF!</definedName>
    <definedName name="Z_D8E90C30_C61D_40A7_989F_8651AA8E91E2_.wvu.Rows" localSheetId="15" hidden="1">'18ssocial'!$31:$31</definedName>
    <definedName name="Z_D8E90C30_C61D_40A7_989F_8651AA8E91E2_.wvu.Rows" localSheetId="16" hidden="1">'19ssocial '!#REF!</definedName>
    <definedName name="Z_D8E90C30_C61D_40A7_989F_8651AA8E91E2_.wvu.Rows" localSheetId="17" hidden="1">'20destaque'!#REF!,'20destaque'!#REF!</definedName>
    <definedName name="Z_D8E90C30_C61D_40A7_989F_8651AA8E91E2_.wvu.Rows" localSheetId="19" hidden="1">'22conceito'!#REF!</definedName>
    <definedName name="Z_D8E90C30_C61D_40A7_989F_8651AA8E91E2_.wvu.Rows" localSheetId="20" hidden="1">'23conceito'!$8:$9</definedName>
    <definedName name="Z_D8E90C30_C61D_40A7_989F_8651AA8E91E2_.wvu.Rows" localSheetId="3" hidden="1">'6populacao1anual'!#REF!,'6populacao1anual'!#REF!,'6populacao1anual'!$30:$54,'6populacao1anual'!#REF!</definedName>
    <definedName name="Z_D8E90C30_C61D_40A7_989F_8651AA8E91E2_.wvu.Rows" localSheetId="4" hidden="1">'7empregoINE1anual'!#REF!,'7empregoINE1anual'!#REF!</definedName>
    <definedName name="Z_D8E90C30_C61D_40A7_989F_8651AA8E91E2_.wvu.Rows" localSheetId="6" hidden="1">'9lay_off'!#REF!,'9lay_off'!#REF!,'9lay_off'!#REF!</definedName>
  </definedNames>
  <calcPr calcId="125725"/>
  <customWorkbookViews>
    <customWorkbookView name="Joana.Matos - Vista pessoal" guid="{87E9DA1B-1CEB-458D-87A5-C4E38BAE485A}" mergeInterval="0" personalView="1" maximized="1" xWindow="1" yWindow="1" windowWidth="1276" windowHeight="752" tabRatio="551" activeSheetId="16"/>
    <customWorkbookView name="Teresa Feliciano - Vista pessoal" guid="{5859C3A0-D6FB-40D9-B6C2-346CB5A63A0A}" mergeInterval="0" personalView="1" maximized="1" xWindow="1" yWindow="1" windowWidth="1276" windowHeight="752" tabRatio="551" activeSheetId="20"/>
    <customWorkbookView name="Carla.Lopes - Vista pessoal" guid="{D8E90C30-C61D-40A7-989F-8651AA8E91E2}" mergeInterval="0" personalView="1" maximized="1" xWindow="1" yWindow="1" windowWidth="1436" windowHeight="636" tabRatio="792" activeSheetId="22"/>
  </customWorkbookViews>
  <fileRecoveryPr autoRecover="0"/>
</workbook>
</file>

<file path=xl/calcChain.xml><?xml version="1.0" encoding="utf-8"?>
<calcChain xmlns="http://schemas.openxmlformats.org/spreadsheetml/2006/main">
  <c r="F51" i="491"/>
  <c r="H19" l="1"/>
  <c r="E19"/>
  <c r="N55" i="605"/>
  <c r="L55"/>
  <c r="J55"/>
  <c r="H55"/>
  <c r="F55"/>
  <c r="N54"/>
  <c r="L54"/>
  <c r="J54"/>
  <c r="H54"/>
  <c r="F54"/>
  <c r="N53"/>
  <c r="L53"/>
  <c r="J53"/>
  <c r="H53"/>
  <c r="F53"/>
  <c r="N52"/>
  <c r="L52"/>
  <c r="J52"/>
  <c r="H52"/>
  <c r="F52"/>
  <c r="N51"/>
  <c r="L51"/>
  <c r="J51"/>
  <c r="H51"/>
  <c r="F51"/>
  <c r="N50"/>
  <c r="L50"/>
  <c r="J50"/>
  <c r="H50"/>
  <c r="F50"/>
  <c r="N49"/>
  <c r="L49"/>
  <c r="J49"/>
  <c r="H49"/>
  <c r="F49"/>
  <c r="N48"/>
  <c r="L48"/>
  <c r="J48"/>
  <c r="H48"/>
  <c r="F48"/>
  <c r="N47"/>
  <c r="L47"/>
  <c r="J47"/>
  <c r="H47"/>
  <c r="F47"/>
  <c r="N46"/>
  <c r="L46"/>
  <c r="J46"/>
  <c r="H46"/>
  <c r="F46"/>
  <c r="N45"/>
  <c r="L45"/>
  <c r="J45"/>
  <c r="H45"/>
  <c r="F45"/>
  <c r="N44"/>
  <c r="L44"/>
  <c r="J44"/>
  <c r="H44"/>
  <c r="F44"/>
  <c r="N43"/>
  <c r="L43"/>
  <c r="J43"/>
  <c r="H43"/>
  <c r="F43"/>
  <c r="N42"/>
  <c r="L42"/>
  <c r="J42"/>
  <c r="H42"/>
  <c r="F42"/>
  <c r="N41"/>
  <c r="L41"/>
  <c r="J41"/>
  <c r="H41"/>
  <c r="F41"/>
  <c r="M39"/>
  <c r="K39"/>
  <c r="I39"/>
  <c r="G39"/>
  <c r="E39"/>
  <c r="N61" i="604"/>
  <c r="L61"/>
  <c r="J61"/>
  <c r="H61"/>
  <c r="F61"/>
  <c r="N60"/>
  <c r="L60"/>
  <c r="J60"/>
  <c r="H60"/>
  <c r="F60"/>
  <c r="N59"/>
  <c r="L59"/>
  <c r="J59"/>
  <c r="H59"/>
  <c r="F59"/>
  <c r="N58"/>
  <c r="L58"/>
  <c r="J58"/>
  <c r="H58"/>
  <c r="F58"/>
  <c r="N57"/>
  <c r="L57"/>
  <c r="J57"/>
  <c r="H57"/>
  <c r="F57"/>
  <c r="N56"/>
  <c r="L56"/>
  <c r="J56"/>
  <c r="H56"/>
  <c r="N55"/>
  <c r="L55"/>
  <c r="J55"/>
  <c r="H55"/>
  <c r="F55"/>
  <c r="N54"/>
  <c r="L54"/>
  <c r="J54"/>
  <c r="H54"/>
  <c r="F54"/>
  <c r="N53"/>
  <c r="L53"/>
  <c r="J53"/>
  <c r="H53"/>
  <c r="F53"/>
  <c r="N52"/>
  <c r="L52"/>
  <c r="J52"/>
  <c r="H52"/>
  <c r="F52"/>
  <c r="N51"/>
  <c r="L51"/>
  <c r="J51"/>
  <c r="H51"/>
  <c r="F51"/>
  <c r="N50"/>
  <c r="L50"/>
  <c r="J50"/>
  <c r="H50"/>
  <c r="F50"/>
  <c r="N49"/>
  <c r="L49"/>
  <c r="J49"/>
  <c r="H49"/>
  <c r="F49"/>
  <c r="N48"/>
  <c r="L48"/>
  <c r="J48"/>
  <c r="H48"/>
  <c r="F48"/>
  <c r="N47"/>
  <c r="L47"/>
  <c r="J47"/>
  <c r="H47"/>
  <c r="F47"/>
  <c r="N46"/>
  <c r="L46"/>
  <c r="J46"/>
  <c r="H46"/>
  <c r="F46"/>
  <c r="N45"/>
  <c r="L45"/>
  <c r="J45"/>
  <c r="H45"/>
  <c r="F45"/>
  <c r="N44"/>
  <c r="L44"/>
  <c r="J44"/>
  <c r="H44"/>
  <c r="F44"/>
  <c r="M42"/>
  <c r="K42"/>
  <c r="I42"/>
  <c r="G42"/>
  <c r="E42"/>
  <c r="N54" i="603"/>
  <c r="L54"/>
  <c r="J54"/>
  <c r="H54"/>
  <c r="F54"/>
  <c r="N53"/>
  <c r="L53"/>
  <c r="J53"/>
  <c r="H53"/>
  <c r="F53"/>
  <c r="N52"/>
  <c r="L52"/>
  <c r="J52"/>
  <c r="H52"/>
  <c r="F52"/>
  <c r="N51"/>
  <c r="L51"/>
  <c r="J51"/>
  <c r="H51"/>
  <c r="F51"/>
  <c r="N50"/>
  <c r="L50"/>
  <c r="J50"/>
  <c r="H50"/>
  <c r="F50"/>
  <c r="N49"/>
  <c r="L49"/>
  <c r="J49"/>
  <c r="H49"/>
  <c r="F49"/>
  <c r="N48"/>
  <c r="L48"/>
  <c r="J48"/>
  <c r="H48"/>
  <c r="F48"/>
  <c r="N47"/>
  <c r="L47"/>
  <c r="J47"/>
  <c r="H47"/>
  <c r="F47"/>
  <c r="N46"/>
  <c r="L46"/>
  <c r="J46"/>
  <c r="H46"/>
  <c r="F46"/>
  <c r="N45"/>
  <c r="L45"/>
  <c r="J45"/>
  <c r="H45"/>
  <c r="F45"/>
  <c r="N44"/>
  <c r="L44"/>
  <c r="J44"/>
  <c r="H44"/>
  <c r="F44"/>
  <c r="N43"/>
  <c r="L43"/>
  <c r="J43"/>
  <c r="H43"/>
  <c r="F43"/>
  <c r="N42"/>
  <c r="L42"/>
  <c r="J42"/>
  <c r="H42"/>
  <c r="F42"/>
  <c r="N41"/>
  <c r="L41"/>
  <c r="J41"/>
  <c r="H41"/>
  <c r="F41"/>
  <c r="N40"/>
  <c r="L40"/>
  <c r="J40"/>
  <c r="H40"/>
  <c r="F40"/>
  <c r="N39"/>
  <c r="L39"/>
  <c r="J39"/>
  <c r="H39"/>
  <c r="F39"/>
  <c r="N38"/>
  <c r="L38"/>
  <c r="J38"/>
  <c r="H38"/>
  <c r="F38"/>
  <c r="N37"/>
  <c r="L37"/>
  <c r="J37"/>
  <c r="H37"/>
  <c r="F37"/>
  <c r="N36"/>
  <c r="L36"/>
  <c r="J36"/>
  <c r="H36"/>
  <c r="F36"/>
  <c r="N35"/>
  <c r="L35"/>
  <c r="J35"/>
  <c r="H35"/>
  <c r="F35"/>
  <c r="N34"/>
  <c r="L34"/>
  <c r="J34"/>
  <c r="H34"/>
  <c r="F34"/>
  <c r="E21" i="605" l="1"/>
  <c r="E36" i="604"/>
  <c r="I36"/>
  <c r="M36"/>
  <c r="G37"/>
  <c r="K37"/>
  <c r="E38"/>
  <c r="I38"/>
  <c r="I21" i="605"/>
  <c r="M21"/>
  <c r="G35"/>
  <c r="K35"/>
  <c r="G36" i="604"/>
  <c r="K36"/>
  <c r="E37"/>
  <c r="I37"/>
  <c r="M37"/>
  <c r="G38"/>
  <c r="K38"/>
  <c r="G21" i="605"/>
  <c r="K21"/>
  <c r="E35"/>
  <c r="I35"/>
  <c r="M35"/>
  <c r="M38" i="604"/>
  <c r="E16" i="498" l="1"/>
  <c r="G16"/>
  <c r="H16"/>
  <c r="I16"/>
  <c r="J16"/>
  <c r="K16"/>
  <c r="L16"/>
  <c r="M16"/>
  <c r="N16"/>
  <c r="O16"/>
  <c r="P16"/>
  <c r="F16"/>
  <c r="L35" i="7" l="1"/>
  <c r="I9" i="564" l="1"/>
  <c r="I35"/>
  <c r="I33"/>
  <c r="I32"/>
  <c r="I34"/>
  <c r="M29" i="458" l="1"/>
  <c r="L29"/>
  <c r="K29"/>
  <c r="J29"/>
  <c r="I29"/>
  <c r="H29"/>
  <c r="M28"/>
  <c r="L28"/>
  <c r="K28"/>
  <c r="J28"/>
  <c r="I28"/>
  <c r="H28"/>
  <c r="M27"/>
  <c r="L27"/>
  <c r="K27"/>
  <c r="J27"/>
  <c r="I27"/>
  <c r="H27"/>
  <c r="N28" l="1"/>
  <c r="N29"/>
  <c r="N27"/>
  <c r="I39" i="564" l="1"/>
  <c r="I37"/>
  <c r="I22"/>
  <c r="I24"/>
  <c r="I28"/>
  <c r="I38"/>
  <c r="I11"/>
  <c r="I13"/>
  <c r="I15"/>
  <c r="I17"/>
  <c r="I19"/>
  <c r="I21"/>
  <c r="I26"/>
  <c r="I36"/>
  <c r="I10"/>
  <c r="I12"/>
  <c r="I14"/>
  <c r="I16"/>
  <c r="I18"/>
  <c r="I20"/>
  <c r="I30"/>
  <c r="I23"/>
  <c r="I25"/>
  <c r="I27"/>
  <c r="I29"/>
  <c r="E6" i="497" l="1"/>
  <c r="I6" l="1"/>
  <c r="Q65" l="1"/>
  <c r="Q72" l="1"/>
  <c r="P72"/>
  <c r="O72"/>
  <c r="N72"/>
  <c r="M72"/>
  <c r="L72"/>
  <c r="K72"/>
  <c r="J72"/>
  <c r="I72"/>
  <c r="H72"/>
  <c r="G72"/>
  <c r="F72"/>
  <c r="E72"/>
  <c r="Q71"/>
  <c r="P71"/>
  <c r="O71"/>
  <c r="N71"/>
  <c r="M71"/>
  <c r="L71"/>
  <c r="K71"/>
  <c r="J71"/>
  <c r="I71"/>
  <c r="H71"/>
  <c r="G71"/>
  <c r="F71"/>
  <c r="E71"/>
  <c r="Q70"/>
  <c r="P70"/>
  <c r="O70"/>
  <c r="N70"/>
  <c r="M70"/>
  <c r="L70"/>
  <c r="K70"/>
  <c r="J70"/>
  <c r="I70"/>
  <c r="H70"/>
  <c r="G70"/>
  <c r="F70"/>
  <c r="E70"/>
  <c r="Q69"/>
  <c r="P69"/>
  <c r="O69"/>
  <c r="N69"/>
  <c r="M69"/>
  <c r="L69"/>
  <c r="K69"/>
  <c r="J69"/>
  <c r="I69"/>
  <c r="H69"/>
  <c r="G69"/>
  <c r="F69"/>
  <c r="E69"/>
  <c r="Q68"/>
  <c r="P68"/>
  <c r="O68"/>
  <c r="N68"/>
  <c r="M68"/>
  <c r="L68"/>
  <c r="K68"/>
  <c r="J68"/>
  <c r="I68"/>
  <c r="H68"/>
  <c r="G68"/>
  <c r="F68"/>
  <c r="E68"/>
  <c r="Q67"/>
  <c r="P67"/>
  <c r="O67"/>
  <c r="N67"/>
  <c r="M67"/>
  <c r="L67"/>
  <c r="K67"/>
  <c r="J67"/>
  <c r="I67"/>
  <c r="H67"/>
  <c r="G67"/>
  <c r="F67"/>
  <c r="E67"/>
  <c r="F65" l="1"/>
  <c r="H65"/>
  <c r="J65"/>
  <c r="L65"/>
  <c r="N65"/>
  <c r="P65"/>
  <c r="E65"/>
  <c r="E66"/>
  <c r="G65"/>
  <c r="G66"/>
  <c r="I65"/>
  <c r="I66"/>
  <c r="K65"/>
  <c r="K66"/>
  <c r="M65"/>
  <c r="M66"/>
  <c r="O65"/>
  <c r="O66"/>
  <c r="Q66"/>
  <c r="P66" l="1"/>
  <c r="N66"/>
  <c r="L66"/>
  <c r="J66"/>
  <c r="H66"/>
  <c r="F66"/>
  <c r="L65" i="501" l="1"/>
  <c r="K65"/>
  <c r="J65"/>
  <c r="I65"/>
  <c r="H65"/>
  <c r="G65"/>
  <c r="F65"/>
  <c r="E65"/>
  <c r="I44" i="500" l="1"/>
  <c r="H44"/>
  <c r="G44"/>
  <c r="F44"/>
  <c r="E44"/>
  <c r="J44" l="1"/>
  <c r="E49" i="497"/>
  <c r="F49"/>
  <c r="G49"/>
  <c r="H49"/>
  <c r="I49"/>
  <c r="J49"/>
  <c r="K49"/>
  <c r="L49"/>
  <c r="M49"/>
  <c r="N49"/>
  <c r="O49"/>
  <c r="P49"/>
  <c r="M65" i="501" l="1"/>
  <c r="K31" i="6"/>
  <c r="Q49" i="497" l="1"/>
  <c r="AN6" i="500" l="1"/>
  <c r="AD27" l="1"/>
  <c r="AM27" s="1"/>
  <c r="AD9"/>
  <c r="AM9" s="1"/>
  <c r="AD10"/>
  <c r="AM10" s="1"/>
  <c r="AD11"/>
  <c r="AM11" s="1"/>
  <c r="AD12"/>
  <c r="AM12" s="1"/>
  <c r="AD13"/>
  <c r="AM13" s="1"/>
  <c r="AD14"/>
  <c r="AM14" s="1"/>
  <c r="AD15"/>
  <c r="AM15" s="1"/>
  <c r="AD16"/>
  <c r="AM16" s="1"/>
  <c r="AD17"/>
  <c r="AM17" s="1"/>
  <c r="AD18"/>
  <c r="AM18" s="1"/>
  <c r="AD19"/>
  <c r="AM19" s="1"/>
  <c r="AD20"/>
  <c r="AM20" s="1"/>
  <c r="AD21"/>
  <c r="AM21" s="1"/>
  <c r="AD22"/>
  <c r="AM22" s="1"/>
  <c r="AD23"/>
  <c r="AM23" s="1"/>
  <c r="AD24"/>
  <c r="AM24" s="1"/>
  <c r="AD25"/>
  <c r="AM25" s="1"/>
  <c r="AD26"/>
  <c r="AM26" s="1"/>
  <c r="AD8"/>
  <c r="AM8" s="1"/>
  <c r="AE9" l="1"/>
  <c r="AE10"/>
  <c r="AE11"/>
  <c r="AE12"/>
  <c r="AE13"/>
  <c r="AE14"/>
  <c r="AE15"/>
  <c r="AE16"/>
  <c r="AE17"/>
  <c r="AE18"/>
  <c r="AE19"/>
  <c r="AE20"/>
  <c r="AE21"/>
  <c r="AE22"/>
  <c r="AE23"/>
  <c r="AE24"/>
  <c r="AE25"/>
  <c r="AE26"/>
  <c r="AE27"/>
  <c r="AE8"/>
  <c r="Q16" i="498"/>
  <c r="AF9" i="500" l="1"/>
  <c r="AF10"/>
  <c r="AF11"/>
  <c r="AF12"/>
  <c r="AF13"/>
  <c r="AF14"/>
  <c r="AF15"/>
  <c r="AF16"/>
  <c r="AF17"/>
  <c r="AF18"/>
  <c r="AF19"/>
  <c r="AF20"/>
  <c r="AF21"/>
  <c r="AF22"/>
  <c r="AF23"/>
  <c r="AF24"/>
  <c r="AF25"/>
  <c r="AF26"/>
  <c r="AF27"/>
  <c r="AF8"/>
  <c r="K44" l="1"/>
  <c r="K7"/>
  <c r="AH8" l="1"/>
  <c r="AO8" s="1"/>
  <c r="AH9"/>
  <c r="AO9" s="1"/>
  <c r="AH10"/>
  <c r="AO10" s="1"/>
  <c r="AH11"/>
  <c r="AO11" s="1"/>
  <c r="AH12"/>
  <c r="AO12" s="1"/>
  <c r="AH13"/>
  <c r="AO13" s="1"/>
  <c r="AH14"/>
  <c r="AO14" s="1"/>
  <c r="AH15"/>
  <c r="AO15" s="1"/>
  <c r="AH16"/>
  <c r="AO16" s="1"/>
  <c r="AH17"/>
  <c r="AO17" s="1"/>
  <c r="AH18"/>
  <c r="AO18" s="1"/>
  <c r="AH19"/>
  <c r="AO19" s="1"/>
  <c r="AH20"/>
  <c r="AO20" s="1"/>
  <c r="AH21"/>
  <c r="AO21" s="1"/>
  <c r="AH22"/>
  <c r="AO22" s="1"/>
  <c r="AH23"/>
  <c r="AO23" s="1"/>
  <c r="AH24"/>
  <c r="AO24" s="1"/>
  <c r="AH25"/>
  <c r="AO25" s="1"/>
  <c r="AH26"/>
  <c r="AO26" s="1"/>
  <c r="AH27"/>
  <c r="AO27" s="1"/>
  <c r="AG27" l="1"/>
  <c r="AN27" s="1"/>
  <c r="AG26"/>
  <c r="AN26" s="1"/>
  <c r="AG25"/>
  <c r="AN25" s="1"/>
  <c r="AG24"/>
  <c r="AN24" s="1"/>
  <c r="AG23"/>
  <c r="AN23" s="1"/>
  <c r="AG22"/>
  <c r="AN22" s="1"/>
  <c r="AG21"/>
  <c r="AN21" s="1"/>
  <c r="AG20"/>
  <c r="AN20" s="1"/>
  <c r="AG19"/>
  <c r="AN19" s="1"/>
  <c r="AG18"/>
  <c r="AN18" s="1"/>
  <c r="AG17"/>
  <c r="AN17" s="1"/>
  <c r="AG16"/>
  <c r="AN16" s="1"/>
  <c r="AG15"/>
  <c r="AN15" s="1"/>
  <c r="AG14"/>
  <c r="AN14" s="1"/>
  <c r="AG13"/>
  <c r="AN13" s="1"/>
  <c r="AG12"/>
  <c r="AN12" s="1"/>
  <c r="AG11"/>
  <c r="AN11" s="1"/>
  <c r="AG10"/>
  <c r="AN10" s="1"/>
  <c r="AG9"/>
  <c r="AN9" s="1"/>
  <c r="AG8"/>
  <c r="AN8" s="1"/>
  <c r="K6" l="1"/>
  <c r="K43"/>
  <c r="Q64" i="491" l="1"/>
  <c r="Q67"/>
  <c r="Q65"/>
  <c r="Q63"/>
  <c r="Q66"/>
</calcChain>
</file>

<file path=xl/sharedStrings.xml><?xml version="1.0" encoding="utf-8"?>
<sst xmlns="http://schemas.openxmlformats.org/spreadsheetml/2006/main" count="1672" uniqueCount="741">
  <si>
    <t>invalidez, velhice e sobrevivência</t>
  </si>
  <si>
    <t>desemprego e apoio ao emprego</t>
  </si>
  <si>
    <t>população total</t>
  </si>
  <si>
    <t xml:space="preserve"> n.d.</t>
  </si>
  <si>
    <t xml:space="preserve"> Conceitos</t>
  </si>
  <si>
    <t>valor inferior a 0,1 da unidade utilizada</t>
  </si>
  <si>
    <t>salários na construção civil e obras públicas</t>
  </si>
  <si>
    <t>população desempregada</t>
  </si>
  <si>
    <t>retribuição mínima mensal garantida</t>
  </si>
  <si>
    <t>-</t>
  </si>
  <si>
    <r>
      <t>ISSN</t>
    </r>
    <r>
      <rPr>
        <sz val="8"/>
        <color indexed="63"/>
        <rFont val="Arial"/>
        <family val="2"/>
      </rPr>
      <t xml:space="preserve"> 0873-4682</t>
    </r>
  </si>
  <si>
    <t xml:space="preserve"> Trabalho</t>
  </si>
  <si>
    <t xml:space="preserve"> Formação Profissional</t>
  </si>
  <si>
    <t>população com emprego</t>
  </si>
  <si>
    <t>índice de preços no consumidor</t>
  </si>
  <si>
    <t xml:space="preserve"> o.o</t>
  </si>
  <si>
    <t>prestações familiares</t>
  </si>
  <si>
    <t xml:space="preserve">Sinais convencionais  </t>
  </si>
  <si>
    <t>estrutura empresarial</t>
  </si>
  <si>
    <r>
      <t>Depósito Legal</t>
    </r>
    <r>
      <rPr>
        <sz val="8"/>
        <color indexed="63"/>
        <rFont val="Arial"/>
        <family val="2"/>
      </rPr>
      <t>: 100553/96</t>
    </r>
  </si>
  <si>
    <t>valor inferior a metade da unidade utilizada</t>
  </si>
  <si>
    <t xml:space="preserve"> Fontes</t>
  </si>
  <si>
    <t>doença</t>
  </si>
  <si>
    <r>
      <t>Periodicidade</t>
    </r>
    <r>
      <rPr>
        <sz val="8"/>
        <color indexed="63"/>
        <rFont val="Arial"/>
        <family val="2"/>
      </rPr>
      <t>: Mensal</t>
    </r>
  </si>
  <si>
    <t xml:space="preserve">Dados recolhidos até:    </t>
  </si>
  <si>
    <t>desemprego registado - no fim do período</t>
  </si>
  <si>
    <t>ganhos médios</t>
  </si>
  <si>
    <t>Índice</t>
  </si>
  <si>
    <t>desemprego registado, ofertas e colocações - ao longo do período</t>
  </si>
  <si>
    <t xml:space="preserve"> Segurança Social</t>
  </si>
  <si>
    <t>rendimento social de inserção</t>
  </si>
  <si>
    <t>acidentes de trabalho</t>
  </si>
  <si>
    <t xml:space="preserve"> População, Emprego e Desemprego</t>
  </si>
  <si>
    <t xml:space="preserve"> Quadros sinópticos</t>
  </si>
  <si>
    <t xml:space="preserve"> </t>
  </si>
  <si>
    <t xml:space="preserve">ISSN: 0873 - 4682  </t>
  </si>
  <si>
    <t>valor nulo</t>
  </si>
  <si>
    <t>valor não disponível</t>
  </si>
  <si>
    <t xml:space="preserve"> Informação em destaque</t>
  </si>
  <si>
    <t>valor inferior à unidade utilizada</t>
  </si>
  <si>
    <r>
      <t xml:space="preserve"> §</t>
    </r>
    <r>
      <rPr>
        <sz val="8"/>
        <color indexed="63"/>
        <rFont val="Arial"/>
        <family val="2"/>
      </rPr>
      <t xml:space="preserve">  </t>
    </r>
  </si>
  <si>
    <r>
      <t xml:space="preserve"> o</t>
    </r>
    <r>
      <rPr>
        <sz val="8"/>
        <color indexed="63"/>
        <rFont val="Arial"/>
        <family val="2"/>
      </rPr>
      <t xml:space="preserve"> </t>
    </r>
  </si>
  <si>
    <t xml:space="preserve"> Ficha Técnica</t>
  </si>
  <si>
    <t xml:space="preserve">Introdução </t>
  </si>
  <si>
    <t xml:space="preserve">  - </t>
  </si>
  <si>
    <t>população em educação ou formação</t>
  </si>
  <si>
    <r>
      <t>Título</t>
    </r>
    <r>
      <rPr>
        <sz val="8"/>
        <color indexed="63"/>
        <rFont val="Arial"/>
        <family val="2"/>
      </rPr>
      <t>: Boletim Estatístico    -</t>
    </r>
  </si>
  <si>
    <t>tendências do mercado de trabalho</t>
  </si>
  <si>
    <r>
      <t xml:space="preserve">O </t>
    </r>
    <r>
      <rPr>
        <b/>
        <sz val="9"/>
        <color indexed="63"/>
        <rFont val="Arial"/>
        <family val="2"/>
      </rPr>
      <t>Boletim Estatístico</t>
    </r>
    <r>
      <rPr>
        <sz val="9"/>
        <color indexed="63"/>
        <rFont val="Arial"/>
        <family val="2"/>
      </rPr>
      <t xml:space="preserve"> é uma publicação mensal, iniciada em 1996, de divulgação de dados estatísticos das áreas do Emprego, da Formação Profissional, do Trabalho e da Segurança Social.
Para além das páginas de temática fixa, existem duas páginas com rotatividade de tema para informação em destaque (páginas 20 e 21).
Cada página temática de periodicidade trimestral é composta, sempre que se mostre pertinente,  por duas partes: uma de indicadores gerais que permanecem ao longo do trimestre e uma segunda com informação de rotatividade mensal, de forma a potenciar a informação a disponibilizar.</t>
    </r>
  </si>
  <si>
    <t>instrumentos de regulamentação coletiva do trabalho</t>
  </si>
  <si>
    <t>Publicação eletrónica mensal</t>
  </si>
  <si>
    <r>
      <t>Formato:</t>
    </r>
    <r>
      <rPr>
        <sz val="8"/>
        <color indexed="63"/>
        <rFont val="Arial"/>
        <family val="2"/>
      </rPr>
      <t xml:space="preserve"> publicação em suporte eletrónico</t>
    </r>
  </si>
  <si>
    <r>
      <t xml:space="preserve">INE, Inquérito Qualitativo de Conjuntura aos Consumidores </t>
    </r>
    <r>
      <rPr>
        <sz val="8"/>
        <color indexed="63"/>
        <rFont val="Arial"/>
        <family val="2"/>
      </rPr>
      <t>- inquérito harmonizado a nível europeu, de carácter mensal com o objetivo de recolha de informação que forneça as opiniões (avaliações/expectativas) dos consumidores sobre a situação económica e financeira das famílias, bem como as suas expectativas sobre a evolução próxima da economia.</t>
    </r>
  </si>
  <si>
    <r>
      <t xml:space="preserve">INE, Inquéritos Qualitativos de Conjuntura às Empresas (Indústria Transformadora, Construção e Obras Públicas e Serviços) </t>
    </r>
    <r>
      <rPr>
        <sz val="8"/>
        <color indexed="63"/>
        <rFont val="Arial"/>
        <family val="2"/>
      </rPr>
      <t xml:space="preserve">- inquérito mensal, harmonizado a nível europeu, com o objetivo de recolha de informação que forneça as opiniões (avaliações/expectativas) dos agentes económicos/empresários sobre a evolução da atividade económica da sua própria empresa. Da conjugação das opiniões dos empresários, torna-se possível avaliar não só a situação do sector, como também as </t>
    </r>
    <r>
      <rPr>
        <sz val="8"/>
        <color rgb="FF333333"/>
        <rFont val="Arial"/>
        <family val="2"/>
      </rPr>
      <t>respetivas perspetivas.</t>
    </r>
  </si>
  <si>
    <r>
      <t>Para uma perceção mais completa das características e conteúdo dos dados estatísticos constantes dos quadros apresentados, dever-se-á consultar as fontes</t>
    </r>
    <r>
      <rPr>
        <sz val="8"/>
        <color rgb="FF333333"/>
        <rFont val="Arial"/>
        <family val="2"/>
      </rPr>
      <t xml:space="preserve"> respetivas neles indicadas:</t>
    </r>
  </si>
  <si>
    <t>Beja</t>
  </si>
  <si>
    <t>Évora</t>
  </si>
  <si>
    <t>Portalegre</t>
  </si>
  <si>
    <t>Setúbal</t>
  </si>
  <si>
    <t>Lisboa</t>
  </si>
  <si>
    <t>Leiria</t>
  </si>
  <si>
    <t>Coimbra</t>
  </si>
  <si>
    <t>Aveiro</t>
  </si>
  <si>
    <t>Porto</t>
  </si>
  <si>
    <t>Braga</t>
  </si>
  <si>
    <t>Viana do Castelo</t>
  </si>
  <si>
    <t>Bragança</t>
  </si>
  <si>
    <t>Vila Real</t>
  </si>
  <si>
    <t>total</t>
  </si>
  <si>
    <t>(percentagem)</t>
  </si>
  <si>
    <t>Continente</t>
  </si>
  <si>
    <t>Mulheres</t>
  </si>
  <si>
    <t>Homens</t>
  </si>
  <si>
    <t>Portugal</t>
  </si>
  <si>
    <t>Faro</t>
  </si>
  <si>
    <t>Castelo Branco</t>
  </si>
  <si>
    <t>Guarda</t>
  </si>
  <si>
    <t>Viseu</t>
  </si>
  <si>
    <t>(número)</t>
  </si>
  <si>
    <t>Santarém</t>
  </si>
  <si>
    <t xml:space="preserve">Serralheiro civil </t>
  </si>
  <si>
    <t>Canalizador</t>
  </si>
  <si>
    <t>Estucador</t>
  </si>
  <si>
    <t>Espalhador de betuminosos</t>
  </si>
  <si>
    <t>Armador de ferro</t>
  </si>
  <si>
    <t>(euros)</t>
  </si>
  <si>
    <t>outubro</t>
  </si>
  <si>
    <t>abril</t>
  </si>
  <si>
    <t>Mais informação em:  http://www.ine.pt</t>
  </si>
  <si>
    <t>principais variações face ao mês anterior</t>
  </si>
  <si>
    <t>Homóloga</t>
  </si>
  <si>
    <t>Em cadeia</t>
  </si>
  <si>
    <t>variação</t>
  </si>
  <si>
    <t>jan.</t>
  </si>
  <si>
    <t>dez.</t>
  </si>
  <si>
    <t>nov.</t>
  </si>
  <si>
    <t>out.</t>
  </si>
  <si>
    <t>set.</t>
  </si>
  <si>
    <t>ago.</t>
  </si>
  <si>
    <t>jul.</t>
  </si>
  <si>
    <t>jun.</t>
  </si>
  <si>
    <t>mai.</t>
  </si>
  <si>
    <t>abr.</t>
  </si>
  <si>
    <t>mar.</t>
  </si>
  <si>
    <t>fev.</t>
  </si>
  <si>
    <t xml:space="preserve">                                                                                                                                                                                                                                                                                                                 </t>
  </si>
  <si>
    <t>Mais informação em:  http://www.dgert.mee.gov.pt</t>
  </si>
  <si>
    <t>convenções publicadas</t>
  </si>
  <si>
    <t>ipc</t>
  </si>
  <si>
    <t>real</t>
  </si>
  <si>
    <t>nominal</t>
  </si>
  <si>
    <t>%</t>
  </si>
  <si>
    <t>variação anualizada (%)</t>
  </si>
  <si>
    <t>variação (%)</t>
  </si>
  <si>
    <t>convenção com maior número de trabalhadores</t>
  </si>
  <si>
    <t>Real</t>
  </si>
  <si>
    <t>Nominal</t>
  </si>
  <si>
    <t>Zonas brancas (trab. administrativos)</t>
  </si>
  <si>
    <r>
      <t>U.</t>
    </r>
    <r>
      <rPr>
        <sz val="8"/>
        <color indexed="63"/>
        <rFont val="Arial"/>
        <family val="2"/>
      </rPr>
      <t xml:space="preserve"> At.org.inter. e out.inst.extra-territ.</t>
    </r>
  </si>
  <si>
    <r>
      <t>T.</t>
    </r>
    <r>
      <rPr>
        <sz val="8"/>
        <color indexed="63"/>
        <rFont val="Arial"/>
        <family val="2"/>
      </rPr>
      <t xml:space="preserve"> At.fam.p.dom.e a.pr.fam.p/uso próp.</t>
    </r>
  </si>
  <si>
    <r>
      <t xml:space="preserve">S. </t>
    </r>
    <r>
      <rPr>
        <sz val="8"/>
        <color indexed="63"/>
        <rFont val="Arial"/>
        <family val="2"/>
      </rPr>
      <t>Outras atividades de serviços</t>
    </r>
  </si>
  <si>
    <r>
      <t xml:space="preserve">Q. </t>
    </r>
    <r>
      <rPr>
        <sz val="8"/>
        <color indexed="63"/>
        <rFont val="Arial"/>
        <family val="2"/>
      </rPr>
      <t>Ativ. de saúde hum. e apoio social</t>
    </r>
  </si>
  <si>
    <r>
      <t>P.</t>
    </r>
    <r>
      <rPr>
        <sz val="8"/>
        <color indexed="63"/>
        <rFont val="Arial"/>
        <family val="2"/>
      </rPr>
      <t xml:space="preserve"> Educação</t>
    </r>
  </si>
  <si>
    <r>
      <rPr>
        <b/>
        <sz val="8"/>
        <color indexed="63"/>
        <rFont val="Arial"/>
        <family val="2"/>
      </rPr>
      <t>O.</t>
    </r>
    <r>
      <rPr>
        <sz val="8"/>
        <color indexed="63"/>
        <rFont val="Arial"/>
        <family val="2"/>
      </rPr>
      <t xml:space="preserve"> Adm. púb.e defesa; seg.social obrig.</t>
    </r>
  </si>
  <si>
    <r>
      <t>N.</t>
    </r>
    <r>
      <rPr>
        <sz val="8"/>
        <color indexed="63"/>
        <rFont val="Arial"/>
        <family val="2"/>
      </rPr>
      <t xml:space="preserve"> Ativ. admin. e dos serv. de apoio</t>
    </r>
  </si>
  <si>
    <r>
      <t>M.</t>
    </r>
    <r>
      <rPr>
        <sz val="8"/>
        <color indexed="63"/>
        <rFont val="Arial"/>
        <family val="2"/>
      </rPr>
      <t xml:space="preserve"> Ativ.de consult., cient., téc. e simil.</t>
    </r>
  </si>
  <si>
    <r>
      <t>L.</t>
    </r>
    <r>
      <rPr>
        <sz val="8"/>
        <color indexed="63"/>
        <rFont val="Arial"/>
        <family val="2"/>
      </rPr>
      <t xml:space="preserve"> Atividades imobiliárias</t>
    </r>
  </si>
  <si>
    <r>
      <t>K.</t>
    </r>
    <r>
      <rPr>
        <sz val="8"/>
        <color indexed="63"/>
        <rFont val="Arial"/>
        <family val="2"/>
      </rPr>
      <t xml:space="preserve"> Ativ. financeiras e de seguros</t>
    </r>
  </si>
  <si>
    <r>
      <t>J.</t>
    </r>
    <r>
      <rPr>
        <sz val="8"/>
        <color indexed="63"/>
        <rFont val="Arial"/>
        <family val="2"/>
      </rPr>
      <t xml:space="preserve"> Ativ. de inform. e de comunicação</t>
    </r>
  </si>
  <si>
    <r>
      <t>I.</t>
    </r>
    <r>
      <rPr>
        <sz val="8"/>
        <color indexed="63"/>
        <rFont val="Arial"/>
        <family val="2"/>
      </rPr>
      <t xml:space="preserve"> Alojamento, restauração e similares</t>
    </r>
  </si>
  <si>
    <r>
      <t>H.</t>
    </r>
    <r>
      <rPr>
        <sz val="8"/>
        <color indexed="63"/>
        <rFont val="Arial"/>
        <family val="2"/>
      </rPr>
      <t xml:space="preserve"> Transportes e armazenagem</t>
    </r>
  </si>
  <si>
    <r>
      <t>G.</t>
    </r>
    <r>
      <rPr>
        <sz val="8"/>
        <color indexed="63"/>
        <rFont val="Arial"/>
        <family val="2"/>
      </rPr>
      <t xml:space="preserve"> Com.gros. e ret., rep. veíc. aut.</t>
    </r>
  </si>
  <si>
    <r>
      <rPr>
        <b/>
        <sz val="8"/>
        <color indexed="63"/>
        <rFont val="Arial"/>
        <family val="2"/>
      </rPr>
      <t>F.</t>
    </r>
    <r>
      <rPr>
        <sz val="8"/>
        <color indexed="63"/>
        <rFont val="Arial"/>
        <family val="2"/>
      </rPr>
      <t xml:space="preserve"> Construção</t>
    </r>
  </si>
  <si>
    <r>
      <rPr>
        <b/>
        <sz val="8"/>
        <color indexed="63"/>
        <rFont val="Arial"/>
        <family val="2"/>
      </rPr>
      <t>E.</t>
    </r>
    <r>
      <rPr>
        <sz val="8"/>
        <color indexed="63"/>
        <rFont val="Arial"/>
        <family val="2"/>
      </rPr>
      <t xml:space="preserve"> Captação, trat.,distr.; san.,despol.</t>
    </r>
  </si>
  <si>
    <r>
      <t>D.</t>
    </r>
    <r>
      <rPr>
        <sz val="8"/>
        <color indexed="63"/>
        <rFont val="Arial"/>
        <family val="2"/>
      </rPr>
      <t xml:space="preserve"> Elet.gás,vapor,ág.quente/fria,ar frio</t>
    </r>
  </si>
  <si>
    <r>
      <t>C.</t>
    </r>
    <r>
      <rPr>
        <sz val="8"/>
        <color indexed="63"/>
        <rFont val="Arial"/>
        <family val="2"/>
      </rPr>
      <t xml:space="preserve"> Indústrias transformadoras</t>
    </r>
  </si>
  <si>
    <r>
      <t>B.</t>
    </r>
    <r>
      <rPr>
        <sz val="8"/>
        <color indexed="63"/>
        <rFont val="Arial"/>
        <family val="2"/>
      </rPr>
      <t xml:space="preserve"> Indústrias extrativas</t>
    </r>
  </si>
  <si>
    <r>
      <rPr>
        <b/>
        <sz val="8"/>
        <color indexed="63"/>
        <rFont val="Arial"/>
        <family val="2"/>
      </rPr>
      <t>A.</t>
    </r>
    <r>
      <rPr>
        <sz val="8"/>
        <color indexed="63"/>
        <rFont val="Arial"/>
        <family val="2"/>
      </rPr>
      <t xml:space="preserve"> Agric, pr. animal,caça, flor.e pesca</t>
    </r>
  </si>
  <si>
    <t>informação mensal</t>
  </si>
  <si>
    <t xml:space="preserve">instrumentos de regulamentação coletiva do trabalho </t>
  </si>
  <si>
    <t>Outros</t>
  </si>
  <si>
    <t>Açores</t>
  </si>
  <si>
    <t>Madeira</t>
  </si>
  <si>
    <t>famílias com processamento de rendimento social de inserção (RSI)</t>
  </si>
  <si>
    <t>(número e euros)</t>
  </si>
  <si>
    <t>Mais informação em:  http://www.seg-social.pt</t>
  </si>
  <si>
    <t>pensionistas ativos</t>
  </si>
  <si>
    <t>Invalidez</t>
  </si>
  <si>
    <t xml:space="preserve">Velhice </t>
  </si>
  <si>
    <t>Sobrevivência</t>
  </si>
  <si>
    <t>titulares</t>
  </si>
  <si>
    <t>Abono de família</t>
  </si>
  <si>
    <t>Subsídio educação especial</t>
  </si>
  <si>
    <t>Subsídio vitalício</t>
  </si>
  <si>
    <t>Subsídio de desemprego</t>
  </si>
  <si>
    <t>Subsídio social de desemprego inicial</t>
  </si>
  <si>
    <t>beneficiários</t>
  </si>
  <si>
    <t>Subsídio social de desemprego subsequente</t>
  </si>
  <si>
    <t>Prolongamento do subsídio social de desemprego</t>
  </si>
  <si>
    <t>valor médio do subsidio (€)</t>
  </si>
  <si>
    <t>Subsídio/ beneficiário</t>
  </si>
  <si>
    <t>(milhares)</t>
  </si>
  <si>
    <t>15 - 24 anos</t>
  </si>
  <si>
    <t xml:space="preserve">25 - 44 anos </t>
  </si>
  <si>
    <r>
      <t>45 e + anos</t>
    </r>
    <r>
      <rPr>
        <b/>
        <vertAlign val="superscript"/>
        <sz val="8"/>
        <color indexed="63"/>
        <rFont val="Arial"/>
        <family val="2"/>
      </rPr>
      <t xml:space="preserve"> </t>
    </r>
  </si>
  <si>
    <t>(milhares e estrutura em %)</t>
  </si>
  <si>
    <t>v.a.</t>
  </si>
  <si>
    <t>população com emprego - indicadores globais</t>
  </si>
  <si>
    <t>Indústria, const., energia e água</t>
  </si>
  <si>
    <t>Serviços</t>
  </si>
  <si>
    <t>Tempo completo</t>
  </si>
  <si>
    <t>Tempo parcial</t>
  </si>
  <si>
    <t>Trabalhadores por conta outrem</t>
  </si>
  <si>
    <t>Contrato sem termo</t>
  </si>
  <si>
    <t>Contrato com termo</t>
  </si>
  <si>
    <t>Trabalhadores por conta própria</t>
  </si>
  <si>
    <t>taxa de emprego (%)</t>
  </si>
  <si>
    <t>15 - 64 anos</t>
  </si>
  <si>
    <t>55 - 64 anos</t>
  </si>
  <si>
    <r>
      <t xml:space="preserve">disparidade entre sexos (M-H) </t>
    </r>
    <r>
      <rPr>
        <sz val="7"/>
        <color indexed="63"/>
        <rFont val="Arial"/>
        <family val="2"/>
      </rPr>
      <t>(p.p.)</t>
    </r>
  </si>
  <si>
    <t>(1) população ativa (15 e mais anos)/população total (15 e mais anos).</t>
  </si>
  <si>
    <t>população ativa</t>
  </si>
  <si>
    <t>Menos de 15 anos</t>
  </si>
  <si>
    <t>população total e ativa - indicadores globais</t>
  </si>
  <si>
    <t>informação anual</t>
  </si>
  <si>
    <t>população desempregada - indicadores globais</t>
  </si>
  <si>
    <t>desemprego total</t>
  </si>
  <si>
    <t>1.º Emprego</t>
  </si>
  <si>
    <t>Novo Emprego</t>
  </si>
  <si>
    <t>Até 11 meses</t>
  </si>
  <si>
    <t>12 meses e mais</t>
  </si>
  <si>
    <t>taxa de desemprego (%)</t>
  </si>
  <si>
    <r>
      <t xml:space="preserve">disparidade entre sexos </t>
    </r>
    <r>
      <rPr>
        <sz val="7"/>
        <color indexed="63"/>
        <rFont val="Arial"/>
        <family val="2"/>
      </rPr>
      <t>(M-H) (p.p.)</t>
    </r>
  </si>
  <si>
    <t>Norte</t>
  </si>
  <si>
    <t>Centro</t>
  </si>
  <si>
    <t xml:space="preserve">Lisboa </t>
  </si>
  <si>
    <t>Alentejo</t>
  </si>
  <si>
    <t>Algarve</t>
  </si>
  <si>
    <t>taxa de desemprego de longa duração (%)</t>
  </si>
  <si>
    <r>
      <t>disparidade entre sexos</t>
    </r>
    <r>
      <rPr>
        <sz val="7"/>
        <color indexed="63"/>
        <rFont val="Arial"/>
        <family val="2"/>
      </rPr>
      <t xml:space="preserve"> (M-H) (p.p.)</t>
    </r>
  </si>
  <si>
    <t>Alemanha</t>
  </si>
  <si>
    <t>Áustria</t>
  </si>
  <si>
    <t>Bélgica</t>
  </si>
  <si>
    <t>Eslováquia</t>
  </si>
  <si>
    <t>Espanha</t>
  </si>
  <si>
    <t>Finlândia</t>
  </si>
  <si>
    <t>França</t>
  </si>
  <si>
    <t>Holanda</t>
  </si>
  <si>
    <t>Irlanda</t>
  </si>
  <si>
    <t>Itália</t>
  </si>
  <si>
    <t>Luxemburgo</t>
  </si>
  <si>
    <t>Malta</t>
  </si>
  <si>
    <t>Zona Euro</t>
  </si>
  <si>
    <t>Bulgária</t>
  </si>
  <si>
    <t xml:space="preserve">Dinamarca </t>
  </si>
  <si>
    <t>Polónia</t>
  </si>
  <si>
    <t>República Checa</t>
  </si>
  <si>
    <t>Suécia</t>
  </si>
  <si>
    <t>UE27</t>
  </si>
  <si>
    <t>desemprego registado - ao longo do período</t>
  </si>
  <si>
    <t>1.º emprego</t>
  </si>
  <si>
    <t>Indúst., energia, água e construção</t>
  </si>
  <si>
    <t>Sem classificação</t>
  </si>
  <si>
    <t>ofertas de emprego - ao longo do período</t>
  </si>
  <si>
    <t xml:space="preserve">ofertas por 100 desempregados </t>
  </si>
  <si>
    <t>colocações - ao longo do período</t>
  </si>
  <si>
    <t>colocações/ofertas (%)</t>
  </si>
  <si>
    <t>pedidos de emprego - no fim do período</t>
  </si>
  <si>
    <t>Empregados</t>
  </si>
  <si>
    <t>Ocupados</t>
  </si>
  <si>
    <t>Menos de 25 anos</t>
  </si>
  <si>
    <t>25 e + anos</t>
  </si>
  <si>
    <r>
      <t>Novo emprego</t>
    </r>
    <r>
      <rPr>
        <vertAlign val="superscript"/>
        <sz val="8"/>
        <color indexed="63"/>
        <rFont val="Arial"/>
        <family val="2"/>
      </rPr>
      <t xml:space="preserve"> (1)</t>
    </r>
    <r>
      <rPr>
        <sz val="8"/>
        <color indexed="63"/>
        <rFont val="Arial"/>
        <family val="2"/>
      </rPr>
      <t xml:space="preserve"> </t>
    </r>
  </si>
  <si>
    <t>Menos de 1 ano</t>
  </si>
  <si>
    <t>1 ano e mais</t>
  </si>
  <si>
    <t>Nenhum nível de instrução</t>
  </si>
  <si>
    <t>Ens. Básico - 1.º ciclo</t>
  </si>
  <si>
    <t>Ens. Básico - 2.º ciclo</t>
  </si>
  <si>
    <t>Ens. Básico - 3.º ciclo</t>
  </si>
  <si>
    <t>Secundário</t>
  </si>
  <si>
    <t>Superior</t>
  </si>
  <si>
    <t>Total de trabalhadores</t>
  </si>
  <si>
    <r>
      <t xml:space="preserve">nota: </t>
    </r>
    <r>
      <rPr>
        <sz val="7"/>
        <color indexed="63"/>
        <rFont val="Arial"/>
        <family val="2"/>
      </rPr>
      <t>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t>
    </r>
  </si>
  <si>
    <t>fonte: INE, Índice de Preços no Consumidor.</t>
  </si>
  <si>
    <t xml:space="preserve">Lituânia </t>
  </si>
  <si>
    <t>(1) Caso um beneficiário tenha lançamento por mais de um centro distrital no mês, ele é contabilizado várias vezes nesta tabela.</t>
  </si>
  <si>
    <t>(1) Caso um beneficiário transite de centro distrital no mês ele é contabilizado uma vez em cada um dos centros distritais.</t>
  </si>
  <si>
    <t>(2) Caso um beneficiário transite de tipo de subsídio no mês ele é contabilizado uma vez em cada um dos subsídios.</t>
  </si>
  <si>
    <t>trabalhadores</t>
  </si>
  <si>
    <t>Contrato coletivo (CCT)</t>
  </si>
  <si>
    <t>Acordo coletivo (ACT)</t>
  </si>
  <si>
    <t>Acordo de empresa (AE)</t>
  </si>
  <si>
    <t>Acordo de adesão (AA)</t>
  </si>
  <si>
    <t>Decisão de arbitragem voluntária (DA)</t>
  </si>
  <si>
    <t>Portaria de condições de trabalho (PCT)</t>
  </si>
  <si>
    <t>Portaria de extensão (PE)</t>
  </si>
  <si>
    <t>(1) para as quais existem dados que permitem os cálculos dos valores médios (não entram para estes cálculos as primeiras convenções, as paralelas de outras publicadas em meses anteriores, as convenções cujas alterações são não salariais, as convenções em que não se dispõe de elementos sobre o número de trabalhadores e as portarias de extensão).        (2) para as convenções consideradas;  informação codificada com a Classificação Portuguesa de Atividades Económicas, Revisão 3 (CAE-Rev.3).</t>
  </si>
  <si>
    <t>Encarregado da construção</t>
  </si>
  <si>
    <t>Pedreiro</t>
  </si>
  <si>
    <t>Carpinteiro de limpos e de toscos</t>
  </si>
  <si>
    <t>Ladrilhador</t>
  </si>
  <si>
    <t>Pintor da construção</t>
  </si>
  <si>
    <t>Eletricista de construção e similares</t>
  </si>
  <si>
    <t>Motorista de veículos pesados de mercadorias</t>
  </si>
  <si>
    <r>
      <t xml:space="preserve">Média </t>
    </r>
    <r>
      <rPr>
        <sz val="7"/>
        <color indexed="63"/>
        <rFont val="Arial"/>
        <family val="2"/>
      </rPr>
      <t>(últimos 12 meses)</t>
    </r>
  </si>
  <si>
    <r>
      <t>Autor</t>
    </r>
    <r>
      <rPr>
        <sz val="8"/>
        <color indexed="63"/>
        <rFont val="Arial"/>
        <family val="2"/>
      </rPr>
      <t>: Gabinete de Estratégia e Estudos (GEE)</t>
    </r>
  </si>
  <si>
    <t>Direção de Serviços de Estatística (DSE)</t>
  </si>
  <si>
    <t>Rua da Prata nº. 8  - 3º andar</t>
  </si>
  <si>
    <t>1149-057 LISBOA</t>
  </si>
  <si>
    <r>
      <t xml:space="preserve">R. </t>
    </r>
    <r>
      <rPr>
        <sz val="8"/>
        <color indexed="63"/>
        <rFont val="Arial"/>
        <family val="2"/>
      </rPr>
      <t>Ativ. artísticas, espetáculos, desp. e recreativas</t>
    </r>
  </si>
  <si>
    <r>
      <t xml:space="preserve">Q. </t>
    </r>
    <r>
      <rPr>
        <sz val="8"/>
        <color indexed="63"/>
        <rFont val="Arial"/>
        <family val="2"/>
      </rPr>
      <t>Atividades de saúde humana e apoio social</t>
    </r>
  </si>
  <si>
    <r>
      <t xml:space="preserve">P. </t>
    </r>
    <r>
      <rPr>
        <sz val="8"/>
        <color indexed="63"/>
        <rFont val="Arial"/>
        <family val="2"/>
      </rPr>
      <t>Educação</t>
    </r>
  </si>
  <si>
    <r>
      <t xml:space="preserve">N. </t>
    </r>
    <r>
      <rPr>
        <sz val="8"/>
        <color indexed="63"/>
        <rFont val="Arial"/>
        <family val="2"/>
      </rPr>
      <t>Atividades administrativas e dos serviços de apoio</t>
    </r>
  </si>
  <si>
    <r>
      <t xml:space="preserve">M. </t>
    </r>
    <r>
      <rPr>
        <sz val="8"/>
        <color indexed="63"/>
        <rFont val="Arial"/>
        <family val="2"/>
      </rPr>
      <t>Ativ. consultoria, científicas, técnicas e similares</t>
    </r>
  </si>
  <si>
    <r>
      <t xml:space="preserve">L. </t>
    </r>
    <r>
      <rPr>
        <sz val="8"/>
        <color indexed="63"/>
        <rFont val="Arial"/>
        <family val="2"/>
      </rPr>
      <t>Atividades imobiliárias</t>
    </r>
  </si>
  <si>
    <r>
      <t xml:space="preserve">K. </t>
    </r>
    <r>
      <rPr>
        <sz val="8"/>
        <color indexed="63"/>
        <rFont val="Arial"/>
        <family val="2"/>
      </rPr>
      <t>Atividades financeiras e de seguros</t>
    </r>
  </si>
  <si>
    <r>
      <t xml:space="preserve">J. </t>
    </r>
    <r>
      <rPr>
        <sz val="8"/>
        <color indexed="63"/>
        <rFont val="Arial"/>
        <family val="2"/>
      </rPr>
      <t>Atividades de informação e de comunicação</t>
    </r>
  </si>
  <si>
    <r>
      <t xml:space="preserve">I. </t>
    </r>
    <r>
      <rPr>
        <sz val="8"/>
        <color indexed="63"/>
        <rFont val="Arial"/>
        <family val="2"/>
      </rPr>
      <t>Alojamento, restauração e similares</t>
    </r>
  </si>
  <si>
    <r>
      <t xml:space="preserve">H. </t>
    </r>
    <r>
      <rPr>
        <sz val="8"/>
        <color indexed="63"/>
        <rFont val="Arial"/>
        <family val="2"/>
      </rPr>
      <t>Transportes e armazenagem</t>
    </r>
  </si>
  <si>
    <r>
      <t xml:space="preserve">F. </t>
    </r>
    <r>
      <rPr>
        <sz val="8"/>
        <color indexed="63"/>
        <rFont val="Arial"/>
        <family val="2"/>
      </rPr>
      <t>Construção</t>
    </r>
  </si>
  <si>
    <r>
      <t xml:space="preserve">E. </t>
    </r>
    <r>
      <rPr>
        <sz val="8"/>
        <color indexed="63"/>
        <rFont val="Arial"/>
        <family val="2"/>
      </rPr>
      <t>Captação, tratamento, distrib.; san., despoluição</t>
    </r>
  </si>
  <si>
    <r>
      <t xml:space="preserve">D. </t>
    </r>
    <r>
      <rPr>
        <sz val="8"/>
        <color indexed="63"/>
        <rFont val="Arial"/>
        <family val="2"/>
      </rPr>
      <t>Eletricidade, gás, vapor, água quente/fria, ar frio</t>
    </r>
  </si>
  <si>
    <r>
      <t xml:space="preserve">C. </t>
    </r>
    <r>
      <rPr>
        <sz val="8"/>
        <color indexed="63"/>
        <rFont val="Arial"/>
        <family val="2"/>
      </rPr>
      <t>Indústrias transformadoras</t>
    </r>
  </si>
  <si>
    <r>
      <t xml:space="preserve">B. </t>
    </r>
    <r>
      <rPr>
        <sz val="8"/>
        <color indexed="63"/>
        <rFont val="Arial"/>
        <family val="2"/>
      </rPr>
      <t>Indústrias extrativas</t>
    </r>
  </si>
  <si>
    <r>
      <t>trabalhadores abrangidos pela RMMG</t>
    </r>
    <r>
      <rPr>
        <b/>
        <vertAlign val="superscript"/>
        <sz val="8"/>
        <color indexed="63"/>
        <rFont val="Arial"/>
        <family val="2"/>
      </rPr>
      <t xml:space="preserve"> </t>
    </r>
    <r>
      <rPr>
        <vertAlign val="superscript"/>
        <sz val="8"/>
        <color indexed="63"/>
        <rFont val="Arial"/>
        <family val="2"/>
      </rPr>
      <t>(1)</t>
    </r>
    <r>
      <rPr>
        <b/>
        <vertAlign val="superscript"/>
        <sz val="8"/>
        <color indexed="63"/>
        <rFont val="Arial"/>
        <family val="2"/>
      </rPr>
      <t xml:space="preserve"> </t>
    </r>
    <r>
      <rPr>
        <sz val="8"/>
        <color indexed="63"/>
        <rFont val="Arial"/>
        <family val="2"/>
      </rPr>
      <t>(%)</t>
    </r>
  </si>
  <si>
    <t xml:space="preserve">ganho médio mensal </t>
  </si>
  <si>
    <t xml:space="preserve">remuneração de base média mensal </t>
  </si>
  <si>
    <t>(euros e %)</t>
  </si>
  <si>
    <r>
      <t>Mulheres</t>
    </r>
    <r>
      <rPr>
        <sz val="7"/>
        <color indexed="63"/>
        <rFont val="Arial"/>
        <family val="2"/>
      </rPr>
      <t xml:space="preserve"> (%)</t>
    </r>
  </si>
  <si>
    <r>
      <t>Homens</t>
    </r>
    <r>
      <rPr>
        <sz val="7"/>
        <color indexed="63"/>
        <rFont val="Arial"/>
        <family val="2"/>
      </rPr>
      <t xml:space="preserve"> (%)</t>
    </r>
  </si>
  <si>
    <t>remuneração/ganho médio mensal - indicadores globais</t>
  </si>
  <si>
    <t>01/01/2011</t>
  </si>
  <si>
    <t>01/01/2010</t>
  </si>
  <si>
    <t>01/01/2009</t>
  </si>
  <si>
    <t>01/01/2008</t>
  </si>
  <si>
    <r>
      <t>data de entrada em vigor</t>
    </r>
    <r>
      <rPr>
        <b/>
        <sz val="8"/>
        <color indexed="63"/>
        <rFont val="Arial"/>
        <family val="2"/>
      </rPr>
      <t/>
    </r>
  </si>
  <si>
    <t>Dec.Lei 143/2010
de 31/12</t>
  </si>
  <si>
    <t>Dec.Lei 5/2010
de 15/01</t>
  </si>
  <si>
    <t>Dec.Lei 246/2008
de 18/12</t>
  </si>
  <si>
    <t>Dec.Lei 397/2007
de 31/12</t>
  </si>
  <si>
    <t>diploma</t>
  </si>
  <si>
    <r>
      <t xml:space="preserve">nota: </t>
    </r>
    <r>
      <rPr>
        <sz val="7"/>
        <color indexed="63"/>
        <rFont val="Arial"/>
        <family val="2"/>
      </rPr>
      <t xml:space="preserve">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 </t>
    </r>
  </si>
  <si>
    <r>
      <t>Internet:</t>
    </r>
    <r>
      <rPr>
        <sz val="8"/>
        <color indexed="63"/>
        <rFont val="Arial"/>
        <family val="2"/>
      </rPr>
      <t xml:space="preserve"> www.gee.min-economia.pt/</t>
    </r>
  </si>
  <si>
    <t xml:space="preserve">Tel. 21 792 13 72     Fax 21 115 50 50 </t>
  </si>
  <si>
    <r>
      <t xml:space="preserve">R. </t>
    </r>
    <r>
      <rPr>
        <sz val="8"/>
        <color indexed="63"/>
        <rFont val="Arial"/>
        <family val="2"/>
      </rPr>
      <t>Ativ. artíst., de espet. desp.e recr.</t>
    </r>
  </si>
  <si>
    <r>
      <t xml:space="preserve">INE, Índice de Preços no Consumidor  (IPC) </t>
    </r>
    <r>
      <rPr>
        <sz val="8"/>
        <color indexed="63"/>
        <rFont val="Arial"/>
        <family val="2"/>
      </rPr>
      <t>- mede a evolução temporal dos preços de um conjunto de bens e serviços representativos da estrutura de despesa de consumo da população residente em Portugal. A estrutura de ponderação da nova série (2012 = 100) foi determinada a partir da componente de despesa monetária de consumo privado das Contas Nacionais e complementada pelos resultados do Inquérito às Despesas das Famílias (IDEF) realizado em 2010/2011, do Recenseamento Geral da Habitação que ocorreu em 2011 e de outras fontes de natureza administrativa. Os bens e serviços que constituem o cabaz do indicador resultam do IDEF e de informação auxiliar, de origem diversa, que inclui outros inquéritos disponíveis no INE, assim como dados administrativos.</t>
    </r>
  </si>
  <si>
    <r>
      <t>profissões com mais inscritos</t>
    </r>
    <r>
      <rPr>
        <vertAlign val="superscript"/>
        <sz val="8"/>
        <color theme="3"/>
        <rFont val="Arial"/>
        <family val="2"/>
      </rPr>
      <t xml:space="preserve"> (1)</t>
    </r>
  </si>
  <si>
    <r>
      <t>novo emprego</t>
    </r>
    <r>
      <rPr>
        <sz val="8"/>
        <color theme="3"/>
        <rFont val="Arial"/>
        <family val="2"/>
      </rPr>
      <t xml:space="preserve"> </t>
    </r>
    <r>
      <rPr>
        <vertAlign val="superscript"/>
        <sz val="8"/>
        <color theme="3"/>
        <rFont val="Arial"/>
        <family val="2"/>
      </rPr>
      <t>(2)</t>
    </r>
  </si>
  <si>
    <r>
      <t>profissões mais solicitadas</t>
    </r>
    <r>
      <rPr>
        <vertAlign val="superscript"/>
        <sz val="8"/>
        <color theme="3"/>
        <rFont val="Arial"/>
        <family val="2"/>
      </rPr>
      <t xml:space="preserve"> (1)</t>
    </r>
  </si>
  <si>
    <r>
      <t>profissões com mais inscritos</t>
    </r>
    <r>
      <rPr>
        <sz val="8"/>
        <color theme="3"/>
        <rFont val="Arial"/>
        <family val="2"/>
      </rPr>
      <t xml:space="preserve"> </t>
    </r>
    <r>
      <rPr>
        <vertAlign val="superscript"/>
        <sz val="8"/>
        <color theme="3"/>
        <rFont val="Arial"/>
        <family val="2"/>
      </rPr>
      <t>(2)</t>
    </r>
  </si>
  <si>
    <r>
      <t>remuneração de base média mensal, ganho médio mensal e trabalhadores abrangidos pela retribuição mínima mensal garantida</t>
    </r>
    <r>
      <rPr>
        <b/>
        <sz val="8"/>
        <rFont val="Arial"/>
        <family val="2"/>
      </rPr>
      <t xml:space="preserve"> (RMMG)</t>
    </r>
    <r>
      <rPr>
        <vertAlign val="superscript"/>
        <sz val="8"/>
        <rFont val="Arial"/>
        <family val="2"/>
      </rPr>
      <t>(1)</t>
    </r>
    <r>
      <rPr>
        <sz val="8"/>
        <rFont val="Arial"/>
        <family val="2"/>
      </rPr>
      <t xml:space="preserve"> </t>
    </r>
    <r>
      <rPr>
        <b/>
        <sz val="10"/>
        <rFont val="Arial"/>
        <family val="2"/>
      </rPr>
      <t xml:space="preserve">- atividade económica </t>
    </r>
  </si>
  <si>
    <r>
      <t xml:space="preserve">trabalhadores abrangidos pela retribuição mínima mensal garantida </t>
    </r>
    <r>
      <rPr>
        <vertAlign val="superscript"/>
        <sz val="8"/>
        <color theme="3"/>
        <rFont val="Arial"/>
        <family val="2"/>
      </rPr>
      <t>(1)</t>
    </r>
    <r>
      <rPr>
        <sz val="8"/>
        <color theme="3"/>
        <rFont val="Arial"/>
        <family val="2"/>
      </rPr>
      <t xml:space="preserve"> </t>
    </r>
    <r>
      <rPr>
        <sz val="7"/>
        <color theme="3"/>
        <rFont val="Arial"/>
        <family val="2"/>
      </rPr>
      <t>(%)</t>
    </r>
  </si>
  <si>
    <r>
      <t>remuneração de base/ganho</t>
    </r>
    <r>
      <rPr>
        <sz val="7"/>
        <color theme="3"/>
        <rFont val="Arial"/>
        <family val="2"/>
      </rPr>
      <t xml:space="preserve"> (%)</t>
    </r>
  </si>
  <si>
    <r>
      <t>ganho médio mensal</t>
    </r>
    <r>
      <rPr>
        <sz val="7"/>
        <color theme="3"/>
        <rFont val="Arial"/>
        <family val="2"/>
      </rPr>
      <t xml:space="preserve"> </t>
    </r>
  </si>
  <si>
    <r>
      <t>remuneração de base média mensal</t>
    </r>
    <r>
      <rPr>
        <sz val="7"/>
        <color theme="3"/>
        <rFont val="Arial"/>
        <family val="2"/>
      </rPr>
      <t xml:space="preserve"> </t>
    </r>
  </si>
  <si>
    <r>
      <t>retribuição mínima mensal garantida</t>
    </r>
    <r>
      <rPr>
        <sz val="8"/>
        <color theme="3"/>
        <rFont val="Arial"/>
        <family val="2"/>
      </rPr>
      <t xml:space="preserve"> </t>
    </r>
    <r>
      <rPr>
        <vertAlign val="superscript"/>
        <sz val="8"/>
        <color theme="3"/>
        <rFont val="Arial"/>
        <family val="2"/>
      </rPr>
      <t>(1)</t>
    </r>
  </si>
  <si>
    <r>
      <t>retribuição mínima mensal garantida (RMMG)</t>
    </r>
    <r>
      <rPr>
        <sz val="10"/>
        <rFont val="Arial"/>
        <family val="2"/>
      </rPr>
      <t xml:space="preserve"> </t>
    </r>
    <r>
      <rPr>
        <vertAlign val="superscript"/>
        <sz val="9"/>
        <rFont val="Arial"/>
        <family val="2"/>
      </rPr>
      <t>(1)</t>
    </r>
  </si>
  <si>
    <r>
      <t xml:space="preserve">índice de preços no consumidor </t>
    </r>
    <r>
      <rPr>
        <sz val="8"/>
        <rFont val="Arial"/>
        <family val="2"/>
      </rPr>
      <t>(Base 2012)</t>
    </r>
  </si>
  <si>
    <r>
      <t xml:space="preserve">eficácia média ponderada </t>
    </r>
    <r>
      <rPr>
        <sz val="6"/>
        <color theme="3"/>
        <rFont val="Arial"/>
        <family val="2"/>
      </rPr>
      <t>(meses)</t>
    </r>
  </si>
  <si>
    <r>
      <t xml:space="preserve">variação média anualizada </t>
    </r>
    <r>
      <rPr>
        <sz val="7"/>
        <color theme="3"/>
        <rFont val="Arial"/>
        <family val="2"/>
      </rPr>
      <t>(%)</t>
    </r>
  </si>
  <si>
    <r>
      <t xml:space="preserve">convenções consideradas </t>
    </r>
    <r>
      <rPr>
        <vertAlign val="superscript"/>
        <sz val="8"/>
        <color theme="3"/>
        <rFont val="Arial"/>
        <family val="2"/>
      </rPr>
      <t>(1)</t>
    </r>
  </si>
  <si>
    <r>
      <t xml:space="preserve">trabalhadores abrangidos </t>
    </r>
    <r>
      <rPr>
        <vertAlign val="superscript"/>
        <sz val="8"/>
        <color theme="3"/>
        <rFont val="Arial"/>
        <family val="2"/>
      </rPr>
      <t>(2)</t>
    </r>
  </si>
  <si>
    <t xml:space="preserve">    Fontes</t>
  </si>
  <si>
    <r>
      <t>prestações familiares</t>
    </r>
    <r>
      <rPr>
        <b/>
        <vertAlign val="superscript"/>
        <sz val="10"/>
        <rFont val="Arial"/>
        <family val="2"/>
      </rPr>
      <t xml:space="preserve"> (1)</t>
    </r>
  </si>
  <si>
    <r>
      <t>beneficiários com processamento de rendimento social de inserção (RSI)</t>
    </r>
    <r>
      <rPr>
        <b/>
        <vertAlign val="superscript"/>
        <sz val="10"/>
        <rFont val="Arial"/>
        <family val="2"/>
      </rPr>
      <t>(1)</t>
    </r>
  </si>
  <si>
    <t>Boletim Estatístico disponível em:</t>
  </si>
  <si>
    <t>http://www.gee.min-economia.pt/</t>
  </si>
  <si>
    <t>Outras publicações estatísticas do Emprego disponíveis em:</t>
  </si>
  <si>
    <t>e-mail:</t>
  </si>
  <si>
    <t>Mais Informações:</t>
  </si>
  <si>
    <t>Equipa Multidisciplinar Estatísticas do Emprego (EMEE)</t>
  </si>
  <si>
    <t xml:space="preserve">Conceitos  </t>
  </si>
  <si>
    <t xml:space="preserve">  Desemprego registado - no fim do período </t>
  </si>
  <si>
    <t xml:space="preserve">  Remunerações </t>
  </si>
  <si>
    <t xml:space="preserve">  Conceitos</t>
  </si>
  <si>
    <t xml:space="preserve">População desempregada  </t>
  </si>
  <si>
    <t xml:space="preserve">Desemprego registado, ofertas e colocações - ao longo do período  </t>
  </si>
  <si>
    <t xml:space="preserve">Remunerações  </t>
  </si>
  <si>
    <t xml:space="preserve">Regulamentação coletiva e preços  </t>
  </si>
  <si>
    <t xml:space="preserve"> População com emprego </t>
  </si>
  <si>
    <t>Engenheiro de const. de edif.e de obras de eng.</t>
  </si>
  <si>
    <t>Mais informação em:  http://www.gee.min-economia.pt</t>
  </si>
  <si>
    <t>Desemprego registado</t>
  </si>
  <si>
    <t>Indisponíveis temporariamente</t>
  </si>
  <si>
    <t>… por tipo de subsídio</t>
  </si>
  <si>
    <r>
      <t>beneficiários:</t>
    </r>
    <r>
      <rPr>
        <b/>
        <vertAlign val="superscript"/>
        <sz val="9"/>
        <color theme="3"/>
        <rFont val="Arial"/>
        <family val="2"/>
      </rPr>
      <t xml:space="preserve"> (2)</t>
    </r>
  </si>
  <si>
    <t>Agric., pr. animal, caça, flor. e pesca</t>
  </si>
  <si>
    <t>Oper. de máq. de esc., terrap., gruas, guind.e sim.</t>
  </si>
  <si>
    <t>Trab. não qualif.de eng. civil e da const.de edif.</t>
  </si>
  <si>
    <t xml:space="preserve">Segurança Social  </t>
  </si>
  <si>
    <t xml:space="preserve">  Segurança Social</t>
  </si>
  <si>
    <r>
      <t xml:space="preserve">G. </t>
    </r>
    <r>
      <rPr>
        <sz val="8"/>
        <color indexed="63"/>
        <rFont val="Arial"/>
        <family val="2"/>
      </rPr>
      <t>Comércio por grosso e retalho, rep. veíc. autom.</t>
    </r>
  </si>
  <si>
    <t>eficácia
(meses)</t>
  </si>
  <si>
    <t>(2)</t>
  </si>
  <si>
    <t>(2) sem actualização</t>
  </si>
  <si>
    <t>Agric., prod. animal, caça, flor. e pesca</t>
  </si>
  <si>
    <t>Mais informação em:  http://www.gee.min-economia.pt/</t>
  </si>
  <si>
    <r>
      <t xml:space="preserve">Letónia </t>
    </r>
    <r>
      <rPr>
        <vertAlign val="superscript"/>
        <sz val="8"/>
        <color indexed="63"/>
        <rFont val="Arial"/>
        <family val="2"/>
      </rPr>
      <t>(1)</t>
    </r>
  </si>
  <si>
    <r>
      <t>… por centro distrital</t>
    </r>
    <r>
      <rPr>
        <b/>
        <vertAlign val="superscript"/>
        <sz val="9"/>
        <color theme="3"/>
        <rFont val="Arial"/>
        <family val="2"/>
      </rPr>
      <t xml:space="preserve"> (1)</t>
    </r>
  </si>
  <si>
    <t>taxa horária</t>
  </si>
  <si>
    <t>salários na construção - taxa de salário horária e por profissões (CPP2010)</t>
  </si>
  <si>
    <t>salários na construção - taxa de salário mensal por profissões (CPP2010)</t>
  </si>
  <si>
    <t>fonte: GEE/ME, Inquérito aos Ganhos.</t>
  </si>
  <si>
    <t>família</t>
  </si>
  <si>
    <t>beneficiário</t>
  </si>
  <si>
    <t xml:space="preserve">valor </t>
  </si>
  <si>
    <t>Bonificação por deficiência</t>
  </si>
  <si>
    <t>Subs. assistência 3.ª pessoa</t>
  </si>
  <si>
    <t>taxa mensal</t>
  </si>
  <si>
    <r>
      <t xml:space="preserve">Grécia </t>
    </r>
    <r>
      <rPr>
        <vertAlign val="superscript"/>
        <sz val="8"/>
        <color indexed="63"/>
        <rFont val="Arial"/>
        <family val="2"/>
      </rPr>
      <t>(2)</t>
    </r>
  </si>
  <si>
    <r>
      <t xml:space="preserve">Reino Unido </t>
    </r>
    <r>
      <rPr>
        <vertAlign val="superscript"/>
        <sz val="8"/>
        <color indexed="63"/>
        <rFont val="Arial"/>
        <family val="2"/>
      </rPr>
      <t>(2)</t>
    </r>
  </si>
  <si>
    <r>
      <t xml:space="preserve">Hungria </t>
    </r>
    <r>
      <rPr>
        <vertAlign val="superscript"/>
        <sz val="8"/>
        <color indexed="63"/>
        <rFont val="Arial"/>
        <family val="2"/>
      </rPr>
      <t>(1)</t>
    </r>
  </si>
  <si>
    <t>A. Agric., prod. animal, caça, flor.e pesca</t>
  </si>
  <si>
    <t>B. Indústrias extrativas</t>
  </si>
  <si>
    <t>C. Indústrias transformadoras</t>
  </si>
  <si>
    <t>D. Elet., gás, vapor, ág. quente/fria, ar frio</t>
  </si>
  <si>
    <t>E. Captação, trat., dist.; san., despoluição</t>
  </si>
  <si>
    <t>F. Construção</t>
  </si>
  <si>
    <t>G. Com. gros. e retalho, rep. veíc. autom.</t>
  </si>
  <si>
    <t>H. Transportes e armazenagem</t>
  </si>
  <si>
    <t>I. Alojamento, restauração e similares</t>
  </si>
  <si>
    <t>J. Ativ. de inform. e de comunicação</t>
  </si>
  <si>
    <t>K. Atividades financeiras e de seguros</t>
  </si>
  <si>
    <t>L. Atividades imobiliárias</t>
  </si>
  <si>
    <t>M. Ativ. consul., científ., técnicas e sim.</t>
  </si>
  <si>
    <t>N. Ativ. administ. e dos serv. de apoio</t>
  </si>
  <si>
    <t>P. Educação</t>
  </si>
  <si>
    <t>Q. Ativ. de saúde humana e apoio social</t>
  </si>
  <si>
    <t>S. Outras atividades de serviços</t>
  </si>
  <si>
    <t xml:space="preserve">MINISTÉRIO DA ECONOMIA </t>
  </si>
  <si>
    <r>
      <t>DGERT/MSESS</t>
    </r>
    <r>
      <rPr>
        <sz val="8"/>
        <color indexed="63"/>
        <rFont val="Arial"/>
        <family val="2"/>
      </rPr>
      <t xml:space="preserve"> - dados tratados pela Direcção-Geral de Emprego e das Relações de Trabalho.</t>
    </r>
  </si>
  <si>
    <r>
      <t>GEE/ME, Custo da Mão-de-Obra -</t>
    </r>
    <r>
      <rPr>
        <sz val="8"/>
        <color indexed="63"/>
        <rFont val="Arial"/>
        <family val="2"/>
      </rPr>
      <t xml:space="preserve"> O Inquérito ao Custo da Mão-de-Obra é uma operação estatística comunitária realizada com periodicidade quadrienal, de carácter obrigatório e efetuada ao abrigo dos Regulamentos (CE) n.º 530/1999 do Conselho, de 9 de março de 1999, e (CE) n.º 1737/2005 da Comissão, de 21 de outubro de 2005. O objetivo principal deste inquérito é conhecer os custos efetivos suportados pela entidade empregadora e resultantes do emprego de mão-de-obra, quer em termos globais, quer médios, bem como a respetiva estrutura de composição. Dessa composição sobressaem as despesas com maior peso e determinantes do custo da mão-de-obra. Abrange, a nível nacional (Continente e Regiões Autónomas dos Açores e da Madeira), as unidades locais pertencentes empresas com um ou mais pessoas ao serviço, classificadas nas atividades compreendidas nas Secções B a S da Classificação Portuguesas das Atividades Económicas (CAE Revisão 3).</t>
    </r>
  </si>
  <si>
    <r>
      <t xml:space="preserve">GEE/ME, Inquérito aos Ganhos - </t>
    </r>
    <r>
      <rPr>
        <sz val="8"/>
        <color indexed="63"/>
        <rFont val="Arial"/>
        <family val="2"/>
      </rPr>
      <t xml:space="preserve"> inquérito realizado semestralmente por amostragem junto dos estabelecimentos. São inquiridos todos os sectores de atividade, com exceção da Agricultura, Produção Animal, Caça e Silvicultura, da Pesca, das Famílias com Empregados Domésticos, da Administração Pública, Defesa e Segurança Social Obrigatória, da Educação Pública e da Saúde e Ação Social Pública. Tem por objetivo a recolha de informação que permita conhecer o nível médio mensal da remuneração de base e do ganho dos trabalhadores por conta de outrem, bem como os trabalhadores a tempo completo abrangidos pelo Salário Mínimo Nacional (Retribuição Mínima Mensal Garantida).</t>
    </r>
  </si>
  <si>
    <r>
      <t xml:space="preserve">GEE/ME, Inquérito aos Salários por Profissões na Construção - </t>
    </r>
    <r>
      <rPr>
        <sz val="8"/>
        <color indexed="63"/>
        <rFont val="Arial"/>
        <family val="2"/>
      </rPr>
      <t>inquérito realizado trimestralmente por amostragem junto das empresas com dez ou mais pessoas ao serviço, abrangendo o Continente e as Regiões Autónomas dos Açores e da Madeira. Disponibiliza informação que permite conhecer a remuneração mensal e horária (taxa de salário) e a duração média normal semanal do trabalho, para as profissões mais características da atividade económica em estudo, bem como a sua evolução a curto prazo.</t>
    </r>
  </si>
  <si>
    <r>
      <t xml:space="preserve">GEE/ME, Quadros de Pessoal - </t>
    </r>
    <r>
      <rPr>
        <sz val="8"/>
        <color indexed="63"/>
        <rFont val="Arial"/>
        <family val="2"/>
      </rPr>
      <t xml:space="preserve">abrangem todas as entidades com trabalhadores por conta de outrem excetuando a Administração Pública, entidades que empregam trabalhadores rurais não permanentes e trabalhadores domésticos. </t>
    </r>
  </si>
  <si>
    <r>
      <t>IEFP/MSESS, Síntese da Execução dos Programas e Medidas de Emprego e Formação Profissional</t>
    </r>
    <r>
      <rPr>
        <sz val="8"/>
        <color indexed="63"/>
        <rFont val="Arial"/>
        <family val="2"/>
      </rPr>
      <t xml:space="preserve"> - informação mensal detalhada sobre as pessoas abrangidas nos Programas e Medidas de Emprego e Formação Profissional.</t>
    </r>
  </si>
  <si>
    <r>
      <t>IEFP/MSESS, Relatório Mensal de Execução Física e Financeira</t>
    </r>
    <r>
      <rPr>
        <sz val="8"/>
        <color indexed="63"/>
        <rFont val="Arial"/>
        <family val="2"/>
      </rPr>
      <t xml:space="preserve"> - disponibiliza os principais indicadores da execução acumulada (física e financeira), dos diversos Programas e Medidas de Emprego e Formação Profissional desenvolvidos pelo IEFP, I.P.</t>
    </r>
  </si>
  <si>
    <r>
      <t>IEFP/MSESS, Estatísticas Mensais</t>
    </r>
    <r>
      <rPr>
        <sz val="8"/>
        <color indexed="63"/>
        <rFont val="Arial"/>
        <family val="2"/>
      </rPr>
      <t xml:space="preserve"> - informação mensal do Mercado de Emprego.</t>
    </r>
  </si>
  <si>
    <r>
      <t xml:space="preserve">II/MSESS, Estatísticas da Segurança Social </t>
    </r>
    <r>
      <rPr>
        <sz val="8"/>
        <color indexed="63"/>
        <rFont val="Arial"/>
        <family val="2"/>
      </rPr>
      <t>- informação de dados estatísticos inerentes ao Sistema de Segurança Social nos seguintes temas: Invalidez, Velhice e Sobrevivência; Prestações Familiares; Rendimento Social de Inserção; Desemprego e Apoio ao Emprego e Doença.</t>
    </r>
  </si>
  <si>
    <t xml:space="preserve">fonte:  IEFP/MSESS, Informação Mensal e Estatísticas Mensais. </t>
  </si>
  <si>
    <t>fonte: GEE/ME, Inquérito aos Salários por Profissões na Construção.</t>
  </si>
  <si>
    <t>fonte: DGERT/MSESS, Variação média ponderada intertabelas.</t>
  </si>
  <si>
    <t>fonte:  II/MSESS, Estatísticas da Segurança Social.</t>
  </si>
  <si>
    <t>Chipre</t>
  </si>
  <si>
    <t xml:space="preserve">Eslovénia </t>
  </si>
  <si>
    <t>Estónia</t>
  </si>
  <si>
    <t>Grécia</t>
  </si>
  <si>
    <t>Reino Unido</t>
  </si>
  <si>
    <t>Hungria</t>
  </si>
  <si>
    <t>Letónia</t>
  </si>
  <si>
    <t>Roménia</t>
  </si>
  <si>
    <t>Croácia</t>
  </si>
  <si>
    <t>Eslovénia</t>
  </si>
  <si>
    <t>Países Baixos</t>
  </si>
  <si>
    <t>Lituânia</t>
  </si>
  <si>
    <t>UE28</t>
  </si>
  <si>
    <t xml:space="preserve">População total    </t>
  </si>
  <si>
    <t>Agric., pr. animal, caça, floresta e pesca</t>
  </si>
  <si>
    <t>valor médio por</t>
  </si>
  <si>
    <t xml:space="preserve">  Estrutura empresarial</t>
  </si>
  <si>
    <t>abril
2013</t>
  </si>
  <si>
    <t xml:space="preserve">(1) habitualmente designada por salário mínimo nacional.      </t>
  </si>
  <si>
    <t xml:space="preserve"> - Dados recolhidos até:</t>
  </si>
  <si>
    <t xml:space="preserve"> - Data de disponibilização: </t>
  </si>
  <si>
    <t>31 - Fabricação de mobiliário e de colchões</t>
  </si>
  <si>
    <t>32 - Outras indústrias transformadoras</t>
  </si>
  <si>
    <t>estrutura empresarial - indicadores globais</t>
  </si>
  <si>
    <t>empresas</t>
  </si>
  <si>
    <t>estabelecimentos</t>
  </si>
  <si>
    <t>n.d.</t>
  </si>
  <si>
    <t xml:space="preserve">(1) por atividade exercida no último emprego.     (2) Classificação Portuguesa das Profissões (CPP 2010) a partir de janeiro de 2014;  valores do Continente. </t>
  </si>
  <si>
    <t xml:space="preserve">(1) Classificação Portuguesa das Profissões (CPP 2010) a partir de janeiro de 2014;  valores do Continente.                (2) por atividade exercida no último emprego.  </t>
  </si>
  <si>
    <t>dados@gee.min-economia.pt</t>
  </si>
  <si>
    <r>
      <t>e-mail:</t>
    </r>
    <r>
      <rPr>
        <sz val="8"/>
        <color indexed="63"/>
        <rFont val="Arial"/>
        <family val="2"/>
      </rPr>
      <t xml:space="preserve"> dados@gee.min-economia.pt</t>
    </r>
  </si>
  <si>
    <r>
      <t xml:space="preserve">pessoas ao serviço </t>
    </r>
    <r>
      <rPr>
        <vertAlign val="superscript"/>
        <sz val="7"/>
        <color theme="3"/>
        <rFont val="Arial"/>
        <family val="2"/>
      </rPr>
      <t>(1)</t>
    </r>
  </si>
  <si>
    <t xml:space="preserve">                 Informação em destaque - taxa desemprego UE 28</t>
  </si>
  <si>
    <t>taxa de desemprego na União Europeia</t>
  </si>
  <si>
    <t>&lt; 25 anos</t>
  </si>
  <si>
    <t>homens</t>
  </si>
  <si>
    <t>mulheres</t>
  </si>
  <si>
    <t>Estados Unidos</t>
  </si>
  <si>
    <t>outubro
2013</t>
  </si>
  <si>
    <r>
      <t xml:space="preserve">INE, Inquérito ao Emprego - </t>
    </r>
    <r>
      <rPr>
        <sz val="8"/>
        <color indexed="63"/>
        <rFont val="Arial"/>
        <family val="2"/>
      </rPr>
      <t>inquérito que tem por principal objetivo a caracterização da população face ao mercado de trabalho. É um inquérito trimestral, por amostragem, dirigido a residentes em alojamentos familiares no espaço nacional e disponibiliza resultados trimestrais e anuais. O modo de recolha adotado no IE a partir do 1º trimestre de 2011, que se designa genericamente por modo de recolha telefónico (CATI – Computer Assisted Telephone Interviewing), é um modo de recolha misto. Neste modo de recolha, a primeira inquirição ao agregado familiar que reside na unidade de alojamento selecionada é realizada presencialmente, por um entrevistador do INE. As cinco inquirições subsequentes são realizadas por telefone (fixo ou móvel), se o inquirido aceitar e puder disponibilizar um número de telefone que se venha a comprovar ser válido. Os resultados do Inquérito ao Emprego apresentados foram calibrados tendo por referência as estimativas da população residente calculadas a partir dos resultados definitivos dos Censos 2011.</t>
    </r>
  </si>
  <si>
    <r>
      <t>remuneração mensal base</t>
    </r>
    <r>
      <rPr>
        <sz val="7"/>
        <color theme="3"/>
        <rFont val="Arial"/>
        <family val="2"/>
      </rPr>
      <t xml:space="preserve"> (euros)</t>
    </r>
    <r>
      <rPr>
        <vertAlign val="superscript"/>
        <sz val="7"/>
        <color theme="3"/>
        <rFont val="Arial"/>
        <family val="2"/>
      </rPr>
      <t>(2)</t>
    </r>
  </si>
  <si>
    <r>
      <t>ganho mensal</t>
    </r>
    <r>
      <rPr>
        <sz val="7"/>
        <color theme="3"/>
        <rFont val="Arial"/>
        <family val="2"/>
      </rPr>
      <t xml:space="preserve"> (euros)</t>
    </r>
    <r>
      <rPr>
        <vertAlign val="superscript"/>
        <sz val="7"/>
        <color theme="3"/>
        <rFont val="Arial"/>
        <family val="2"/>
      </rPr>
      <t>(2)</t>
    </r>
  </si>
  <si>
    <t>16 - Ind. madeira e cort. exc.mob.; fab.cest. e espart.</t>
  </si>
  <si>
    <t>21 - Fab. prod. farmac. de base e prep. farmac.</t>
  </si>
  <si>
    <t>22 - Fabr. de art. de borracha e de mat. plásticas</t>
  </si>
  <si>
    <t>23 - Fabr. de outros prod. minerais não metálicos</t>
  </si>
  <si>
    <t>33 - Reparação, manut. e instal. máq. e equip.</t>
  </si>
  <si>
    <t>R. Ativ. artíst., espect., desp. e recreat.</t>
  </si>
  <si>
    <t>U. Ativ. org. intern. e out.inst.extra-territ.</t>
  </si>
  <si>
    <t xml:space="preserve">formação profissional em empresas com 10 e + pessoas ao serviço </t>
  </si>
  <si>
    <t>média de horas de formação por trabalhador</t>
  </si>
  <si>
    <t>01/02 - Agricultura, prod. animal, caça e act. dos serv. relac.; Silvic. e exp. florestal</t>
  </si>
  <si>
    <t>03 - Pesca e aquicultura</t>
  </si>
  <si>
    <t>fonte: GEE/ME, Relatório Único - Balanço Social 2011</t>
  </si>
  <si>
    <t>10/11/12 - Ind. alimentares; Ind. bebidas; Ind. tabaco</t>
  </si>
  <si>
    <t>13/14/15 - Fab. têxteis; Ind. vest.; Ind. couro e prod. do couro</t>
  </si>
  <si>
    <t>17/18 - Fab. pasta, de papel, cartão e seus art.; imp. e reprod. suportes gravados</t>
  </si>
  <si>
    <t>19/20 - Fab.coque,  prod. petrolíferos refinados e agl. de comb.; Fab. prod. quím. e fibras sint. ou art., exc. prod. farm.</t>
  </si>
  <si>
    <t>24/25 - Ind. metal. base; Fab. prod. met., exc. máq. e equip.</t>
  </si>
  <si>
    <t>26/27/28 - Fab. de equip. inf., equip. p. com. e prod. elet. e ópt.; Fab. de equip. elét; Fab. máq. e equip. n.e.</t>
  </si>
  <si>
    <t>29/30 - Fab. de veículos aut., reb., semi-reb. e comp. para veíc. aut.; Fab. de outro equip. de transp.</t>
  </si>
  <si>
    <t>41/42 - Promoção imobiliária (desenv. de proj. de edif.); const. de edif.; Engenharia civil</t>
  </si>
  <si>
    <t>43 - Atividades espec. de construção</t>
  </si>
  <si>
    <t>45 - Com., manut. e rep., de veíc. Aut. e mot.</t>
  </si>
  <si>
    <t>46 - Com por grosso, exc. de veíc. aut. e mot.</t>
  </si>
  <si>
    <t>47 - Com. a retalho, exc. de veíc. aut. e mot.</t>
  </si>
  <si>
    <t>49/50/51/52 - Transp. terrestres e transp. por óleo, ou gás.; Transp. por água; Transp. aéreos; Armaz. e ativ. aux. transp.</t>
  </si>
  <si>
    <t>53 - Actividades postais e de courier</t>
  </si>
  <si>
    <t>58/59/60 - At. de edição; At. cinemat., de vídeo, de prod. de prog. de telev., de grav. de som e ed. mús.; at. de rádio e telev.</t>
  </si>
  <si>
    <t>61 - Telecomunicações</t>
  </si>
  <si>
    <t xml:space="preserve">62/63 - Consult. e prog. inf. e ativ. rel.; At. dos serv. inf. </t>
  </si>
  <si>
    <t>86 - Ativ. de saúde humana</t>
  </si>
  <si>
    <t xml:space="preserve">87/88 - Ativ. apoio social com aloj.; Ativ. apoio soc. sem aloj. </t>
  </si>
  <si>
    <t>trabalhadores em formação (face ao total anual) (%)</t>
  </si>
  <si>
    <t>média de custos com formação por trabalhador (euros)</t>
  </si>
  <si>
    <r>
      <t xml:space="preserve">fonte:  GEE/ME, Quadros de Pessoal.               </t>
    </r>
    <r>
      <rPr>
        <b/>
        <sz val="7"/>
        <color theme="7"/>
        <rFont val="Arial"/>
        <family val="2"/>
      </rPr>
      <t xml:space="preserve"> </t>
    </r>
    <r>
      <rPr>
        <sz val="8"/>
        <color theme="7"/>
        <rFont val="Arial"/>
        <family val="2"/>
      </rPr>
      <t>Mais informação em:  http://www.gee.min-economia.pt</t>
    </r>
  </si>
  <si>
    <t>fonte: INE, Inquérito ao Emprego.</t>
  </si>
  <si>
    <t xml:space="preserve">Fazendo uma análise por sexo, na Zona Euro,  verifica-se que a Grécia e a Croácia são os países com a maior diferença, entre a taxa de desemprego das mulheres e dos homens.
</t>
  </si>
  <si>
    <t>J. Atividades de informação e de comunicação</t>
  </si>
  <si>
    <t xml:space="preserve">média </t>
  </si>
  <si>
    <t>mediana</t>
  </si>
  <si>
    <t>médio</t>
  </si>
  <si>
    <t>mediano</t>
  </si>
  <si>
    <t xml:space="preserve">  Lay-Off</t>
  </si>
  <si>
    <t>entidades empregadoras (estabelecimentos)  e beneficiários com prestações de lay-off</t>
  </si>
  <si>
    <t>lay-off</t>
  </si>
  <si>
    <t>65 e + anos</t>
  </si>
  <si>
    <t>(1) nos estabelecimentos</t>
  </si>
  <si>
    <t>base</t>
  </si>
  <si>
    <t>ganho</t>
  </si>
  <si>
    <t>tco</t>
  </si>
  <si>
    <t>Dec.Lei 144/2014
de 30/09</t>
  </si>
  <si>
    <t>1/10/2014</t>
  </si>
  <si>
    <t>desemprego UE 28</t>
  </si>
  <si>
    <t>nota2: página actualizada em 6/10/2014.</t>
  </si>
  <si>
    <r>
      <t>taxa de atividade (%)</t>
    </r>
    <r>
      <rPr>
        <sz val="8"/>
        <color indexed="17"/>
        <rFont val="Arial"/>
        <family val="2"/>
      </rPr>
      <t xml:space="preserve"> </t>
    </r>
    <r>
      <rPr>
        <vertAlign val="superscript"/>
        <sz val="8"/>
        <color indexed="17"/>
        <rFont val="Arial"/>
        <family val="2"/>
      </rPr>
      <t>(1)</t>
    </r>
  </si>
  <si>
    <t>população total - grupo etário e sexo</t>
  </si>
  <si>
    <t>25 - 34 anos</t>
  </si>
  <si>
    <t>35 - 44 anos</t>
  </si>
  <si>
    <t>45 - 64 anos</t>
  </si>
  <si>
    <r>
      <rPr>
        <b/>
        <sz val="7"/>
        <color indexed="63"/>
        <rFont val="Arial"/>
        <family val="2"/>
      </rPr>
      <t xml:space="preserve">nota: </t>
    </r>
    <r>
      <rPr>
        <sz val="7"/>
        <color indexed="63"/>
        <rFont val="Arial"/>
        <family val="2"/>
      </rPr>
      <t>Valores calibrados tendo por referência as estimativas da população calculadas a partir dos resultados definitivos dos Censos 2011. Quebra de série em 2011.</t>
    </r>
  </si>
  <si>
    <t>população com emprego - grupo etário e sexo</t>
  </si>
  <si>
    <r>
      <t>65 e + anos</t>
    </r>
    <r>
      <rPr>
        <b/>
        <vertAlign val="superscript"/>
        <sz val="8"/>
        <color indexed="63"/>
        <rFont val="Arial"/>
        <family val="2"/>
      </rPr>
      <t xml:space="preserve"> </t>
    </r>
  </si>
  <si>
    <t>população desempregada - grupo etário e sexo</t>
  </si>
  <si>
    <t>setembro 2014</t>
  </si>
  <si>
    <t>"AC MEAGRI, CRL e outras"</t>
  </si>
  <si>
    <t>n.d</t>
  </si>
  <si>
    <t xml:space="preserve">  Acidentes de trabalho </t>
  </si>
  <si>
    <t>acidentes de trabalho - atividade económica</t>
  </si>
  <si>
    <t>Total</t>
  </si>
  <si>
    <t>não mortais</t>
  </si>
  <si>
    <t>mortais</t>
  </si>
  <si>
    <t>A. Agricultura, produção animal, caça, flor.e pesca</t>
  </si>
  <si>
    <t>10 - Indústrias alimentares</t>
  </si>
  <si>
    <t>11 - Indústria das bebidas</t>
  </si>
  <si>
    <t>12 - Indústria do tabaco</t>
  </si>
  <si>
    <t>13 - Fabricação de têxteis</t>
  </si>
  <si>
    <t>14 - Indústria do vestuário</t>
  </si>
  <si>
    <t>15 - Indústria do couro e dos produtos do couro</t>
  </si>
  <si>
    <t>16 - Ind.madeira e cortiça exc.mob.;fab.cest.e espartaria</t>
  </si>
  <si>
    <t>17 - Fabricação de pasta, de papel, cartão e seus artigos</t>
  </si>
  <si>
    <t>18 - Impressão e reprodução de suportes gravados</t>
  </si>
  <si>
    <t>19 - Fab. coque, prod. petrolíferos refin.e agl. Combust.</t>
  </si>
  <si>
    <t>20 - Fabricação prod. químicos e fibras sintét.ou artificiais</t>
  </si>
  <si>
    <t>21 - Fab. produtos farmac.de base e prep. farmacêuticas</t>
  </si>
  <si>
    <t>22 - Fab.de artigos de borracha e de matérias plásticas</t>
  </si>
  <si>
    <t>23 - Fabricação de outros produtos minerais não metálicos</t>
  </si>
  <si>
    <t>24 - Indústrias metalúrgicas de base</t>
  </si>
  <si>
    <t>25 - Fab. produtos metál., excepto máq. e equipamento</t>
  </si>
  <si>
    <t>26 - Fab. equip.informáticos, p/comunic. e eletrón.e ópticos</t>
  </si>
  <si>
    <t>27 - Fabricação de equipamento elétrico</t>
  </si>
  <si>
    <t>28 - Fabricação de máquinas e de equipamentos, n.e.</t>
  </si>
  <si>
    <t>29 - Fab. veíc.autom., reboq.,semi-reboq. e componentes</t>
  </si>
  <si>
    <t>30 - Fabricação de outro equipamento de transporte</t>
  </si>
  <si>
    <t>33 - Repar., manutenção e instal. máq. e equipamentos</t>
  </si>
  <si>
    <t>D. Eletricidade, gás, vapor, água quente/fria, ar frio</t>
  </si>
  <si>
    <t>E. Captação, tratramento, distrib.; san., despoluição</t>
  </si>
  <si>
    <t>G. Comércio grosso e retalho, repar. veíc. automóveis</t>
  </si>
  <si>
    <t>M. Ativ. consultoria, científicas, técnicas e similares</t>
  </si>
  <si>
    <t>N. Atividades administrativas e dos serviços de apoio</t>
  </si>
  <si>
    <t>O. Admin. pública e defesa; seg. social obrigatória</t>
  </si>
  <si>
    <t>Q. Atividades de saúde humana e apoio social</t>
  </si>
  <si>
    <t>R. Ativ. artísticas, espetáculos, desp. e recreativas</t>
  </si>
  <si>
    <t>T. Atividades das familias empregadoras</t>
  </si>
  <si>
    <t>U. Ativ. org. internacionais e out.inst.extra-territoriais</t>
  </si>
  <si>
    <t>Ignorados</t>
  </si>
  <si>
    <t>acidentes de trabalho - grupo etário</t>
  </si>
  <si>
    <t>Menos de 18 anos</t>
  </si>
  <si>
    <t>18 a 24 anos</t>
  </si>
  <si>
    <t>25 a 34 anos</t>
  </si>
  <si>
    <t>35 a 44 anos</t>
  </si>
  <si>
    <t>45 a 54 anos</t>
  </si>
  <si>
    <t>55 a 64 anos</t>
  </si>
  <si>
    <t>Ignorado</t>
  </si>
  <si>
    <t xml:space="preserve">fonte: GEE/ME, Acidentes de Trabalho.    </t>
  </si>
  <si>
    <r>
      <t>remunerações base e ganho - concelhos do Centro (NUT II)</t>
    </r>
    <r>
      <rPr>
        <b/>
        <vertAlign val="superscript"/>
        <sz val="9"/>
        <rFont val="Arial"/>
        <family val="2"/>
      </rPr>
      <t xml:space="preserve"> (2) (3)</t>
    </r>
  </si>
  <si>
    <t>Cova da Beira</t>
  </si>
  <si>
    <t>Pinhal Interior Norte</t>
  </si>
  <si>
    <t>Belmonte</t>
  </si>
  <si>
    <t>Arganil</t>
  </si>
  <si>
    <t>Covilhã</t>
  </si>
  <si>
    <t>Góis</t>
  </si>
  <si>
    <t>Fundão</t>
  </si>
  <si>
    <t>Lousã</t>
  </si>
  <si>
    <t>Oeste</t>
  </si>
  <si>
    <t>Miranda do Corvo</t>
  </si>
  <si>
    <t>Alcobaça</t>
  </si>
  <si>
    <t>Oliveira do Hospital</t>
  </si>
  <si>
    <t>Bombarral</t>
  </si>
  <si>
    <t>Pampilhosa da Serra</t>
  </si>
  <si>
    <t>Caldas da Rainha</t>
  </si>
  <si>
    <t>Penela</t>
  </si>
  <si>
    <t>Nazaré</t>
  </si>
  <si>
    <t>Tábua</t>
  </si>
  <si>
    <t>Óbidos</t>
  </si>
  <si>
    <t>Vila Nova de Poiares</t>
  </si>
  <si>
    <t>Peniche</t>
  </si>
  <si>
    <t>Alvaiázere</t>
  </si>
  <si>
    <t>Alenquer</t>
  </si>
  <si>
    <t>Ansião</t>
  </si>
  <si>
    <t>Arruda dos Vinhos</t>
  </si>
  <si>
    <t>Castanheira de Pera</t>
  </si>
  <si>
    <t>Cadaval</t>
  </si>
  <si>
    <t>Figueiró dos Vinhos</t>
  </si>
  <si>
    <t>Lourinhã</t>
  </si>
  <si>
    <t>Pedrogão Grande</t>
  </si>
  <si>
    <t>Sobral Monte Agraço</t>
  </si>
  <si>
    <t>Dão-Lafões</t>
  </si>
  <si>
    <t>Torres Vedras</t>
  </si>
  <si>
    <t>Aguiar da Beira</t>
  </si>
  <si>
    <t>Médio Tejo</t>
  </si>
  <si>
    <t>Carregal do Sal</t>
  </si>
  <si>
    <t>Abrantes</t>
  </si>
  <si>
    <t>Castro D'Aire</t>
  </si>
  <si>
    <t>Alcanena</t>
  </si>
  <si>
    <t>Mangualde</t>
  </si>
  <si>
    <t>Constância</t>
  </si>
  <si>
    <t>Mortágua</t>
  </si>
  <si>
    <t>Entroncamento</t>
  </si>
  <si>
    <t>Nelas</t>
  </si>
  <si>
    <t>Ferreira do Zêzere</t>
  </si>
  <si>
    <t>Oliveira de Frades</t>
  </si>
  <si>
    <t>Sardoal</t>
  </si>
  <si>
    <t>Penalva do Castelo</t>
  </si>
  <si>
    <t>Tomar</t>
  </si>
  <si>
    <t>Santa Comba Dão</t>
  </si>
  <si>
    <t>Torres Novas</t>
  </si>
  <si>
    <t>S. Pedro do Sul</t>
  </si>
  <si>
    <t>Vila Nova da Barquinha</t>
  </si>
  <si>
    <t>Satão</t>
  </si>
  <si>
    <t>Ourém</t>
  </si>
  <si>
    <t>Tondela</t>
  </si>
  <si>
    <t>Baixo Vouga</t>
  </si>
  <si>
    <t>Vila Nova de Paiva</t>
  </si>
  <si>
    <t>Águeda</t>
  </si>
  <si>
    <t>Albergaria-a-Velha</t>
  </si>
  <si>
    <t>Vouzela</t>
  </si>
  <si>
    <t>Anadia</t>
  </si>
  <si>
    <t>Pinhal Interior Sul</t>
  </si>
  <si>
    <t>Oleiros</t>
  </si>
  <si>
    <t>Estarreja</t>
  </si>
  <si>
    <t>Proenca-a-Nova</t>
  </si>
  <si>
    <t>Ílhavo</t>
  </si>
  <si>
    <t>Sertã</t>
  </si>
  <si>
    <t>Mealhada</t>
  </si>
  <si>
    <t>Vila de Rei</t>
  </si>
  <si>
    <t>Murtosa</t>
  </si>
  <si>
    <t>Mação</t>
  </si>
  <si>
    <t>Oliveira do Bairro</t>
  </si>
  <si>
    <t>Serra da Estrela</t>
  </si>
  <si>
    <t>Ovar</t>
  </si>
  <si>
    <t>Fornos de Algodres</t>
  </si>
  <si>
    <t>Sever do Vouga</t>
  </si>
  <si>
    <t>Gouveia</t>
  </si>
  <si>
    <t>Vagos</t>
  </si>
  <si>
    <t>Seia</t>
  </si>
  <si>
    <t>Baixo Mondego</t>
  </si>
  <si>
    <t>Beira Interior Norte</t>
  </si>
  <si>
    <t>Cantanhede</t>
  </si>
  <si>
    <t>Almeida</t>
  </si>
  <si>
    <t>Celorico da Beira</t>
  </si>
  <si>
    <t>Condeixa-a-Nova</t>
  </si>
  <si>
    <t>Figueira de Castelo Rodrigo</t>
  </si>
  <si>
    <t>Figueira da Foz</t>
  </si>
  <si>
    <t>Mira</t>
  </si>
  <si>
    <t>Manteigas</t>
  </si>
  <si>
    <t>Montemor-o-Velho</t>
  </si>
  <si>
    <t>Meda</t>
  </si>
  <si>
    <t>Penacova</t>
  </si>
  <si>
    <t>Pinhel</t>
  </si>
  <si>
    <t>Soure</t>
  </si>
  <si>
    <t>Sabugal</t>
  </si>
  <si>
    <t>Pinhal Litoral</t>
  </si>
  <si>
    <t>Trancoso</t>
  </si>
  <si>
    <t>Batalha</t>
  </si>
  <si>
    <t>Beira Interior Sul</t>
  </si>
  <si>
    <t>Marinha Grande</t>
  </si>
  <si>
    <t>Idanha-a-Nova</t>
  </si>
  <si>
    <t>Pombal</t>
  </si>
  <si>
    <t>Penamacor</t>
  </si>
  <si>
    <t>Porto de Mós</t>
  </si>
  <si>
    <t>Vila Velha de Rodão</t>
  </si>
  <si>
    <t xml:space="preserve">(2) dos TCO a tempo completo, que auferiram remuneração completa em outubro. </t>
  </si>
  <si>
    <t xml:space="preserve">(3) no boletim de  setembro foi divulgada informação dos concelhos da região Norte ; os restantes concelhos serão divulgados no boletim de novembro de 2014. </t>
  </si>
  <si>
    <r>
      <t xml:space="preserve">trab. conta de outrem </t>
    </r>
    <r>
      <rPr>
        <sz val="7"/>
        <color theme="3"/>
        <rFont val="Arial"/>
        <family val="2"/>
      </rPr>
      <t>(TCO)</t>
    </r>
    <r>
      <rPr>
        <b/>
        <sz val="8"/>
        <color theme="3"/>
        <rFont val="Arial"/>
        <family val="2"/>
      </rPr>
      <t xml:space="preserve"> </t>
    </r>
    <r>
      <rPr>
        <vertAlign val="superscript"/>
        <sz val="7"/>
        <color theme="3"/>
        <rFont val="Arial"/>
        <family val="2"/>
      </rPr>
      <t>(1)</t>
    </r>
  </si>
  <si>
    <t xml:space="preserve">Alemanha (5,0 %), Áustria (5,1 %) e República Checa (5,7 %) apresentam as taxas de desemprego mais baixas; a Grécia (26,4 %) e a Espanha (24,0 %) são os estados membros com valores  mais elevados. </t>
  </si>
  <si>
    <t>A taxa de desemprego para o grupo etário &lt;25 anos apresenta o valor mais baixo na Alemanha (7,6 %), registando o valor mais elevado na Espanha (53,7 %). Em Portugal, regista-se o valor de 35,2 %.</t>
  </si>
  <si>
    <t>Em setembro de 2014, a taxa de desemprego na Zona Euro fixou-se nos 11,5 %, valor idêntico ao do mês anterior (era 12,0 % em setembro de 2013).</t>
  </si>
  <si>
    <t>Em Portugal a taxa de desemprego diminuiu 0,3 p.p., relativamente ao mês anterior, para 13,6 %.</t>
  </si>
  <si>
    <t>nota: Grécia e Reino Unido - julho de 2014; Estónia e Hungria - agosto 2014 .
: valor não disponível.</t>
  </si>
  <si>
    <t>2013</t>
  </si>
  <si>
    <t>2014</t>
  </si>
  <si>
    <t>23-Professores</t>
  </si>
  <si>
    <t>52-Vendedores</t>
  </si>
  <si>
    <t>93-Trab.n/qual. i.ext.,const.,i.transf. e transp.</t>
  </si>
  <si>
    <t>91-Trabalhadores de limpeza</t>
  </si>
  <si>
    <t>71-Trab.qualif.constr. e sim., exc.electric.</t>
  </si>
  <si>
    <t>81-Operad. instalações fixas e máquinas</t>
  </si>
  <si>
    <t>51-Trab. serviços pessoais</t>
  </si>
  <si>
    <t>94-Assist. preparação de refeições</t>
  </si>
  <si>
    <t xml:space="preserve">41-Emp. escrit., secret.e oper. proc. dados </t>
  </si>
  <si>
    <t>Artigos de vestuário</t>
  </si>
  <si>
    <t>Calçado</t>
  </si>
  <si>
    <t>Outros artigos e acessórios de vestuário</t>
  </si>
  <si>
    <t>Produtos hortícolas</t>
  </si>
  <si>
    <t>Materiais de vestuário</t>
  </si>
  <si>
    <t>Transportes aéreos de passageiros</t>
  </si>
  <si>
    <t>Férias organizadas</t>
  </si>
  <si>
    <t>Equipamento telefónico e de telecópia</t>
  </si>
  <si>
    <t>Material impresso diverso e artigos de papelaria e de desenho</t>
  </si>
  <si>
    <t>Serviços culturais</t>
  </si>
  <si>
    <t xml:space="preserve">         … em agosto 2014</t>
  </si>
  <si>
    <t>notas: (a) dados sujeitos a atualizações; situação da base de dados em 1/setembro/2014</t>
  </si>
  <si>
    <t>notas: dados sujeitos a atualizações; situação da base de dados a 31/agosto/2014</t>
  </si>
  <si>
    <t>notas: dados sujeitos a atualizações; situação da base de dados 1/setembro/2014</t>
  </si>
  <si>
    <t>notas: dados sujeitos a atualizações; situação da base de dados em 1/setembro/2014</t>
  </si>
  <si>
    <t>setembro de 2014</t>
  </si>
  <si>
    <t>:</t>
  </si>
  <si>
    <t>fonte:  Eurostat, dados extraídos em 31-10-2014.</t>
  </si>
  <si>
    <t>Redução de Horário de Trabalho</t>
  </si>
  <si>
    <t>Suspensão Temporária</t>
  </si>
  <si>
    <t>2005</t>
  </si>
  <si>
    <t>2006</t>
  </si>
  <si>
    <t>2007</t>
  </si>
  <si>
    <t>2008</t>
  </si>
  <si>
    <t>2009</t>
  </si>
  <si>
    <t>2010</t>
  </si>
  <si>
    <t>2011</t>
  </si>
  <si>
    <t>2012</t>
  </si>
  <si>
    <t>nota: A partir de 2005 apenas são contabilizados beneficiários com lançamento cujo o motivo tenha sido "Concessão Normal".</t>
  </si>
  <si>
    <t>2.º trimestre</t>
  </si>
  <si>
    <t>3.º trimestre</t>
  </si>
  <si>
    <t>4.º trimestre</t>
  </si>
  <si>
    <t>1.º trimestre</t>
  </si>
  <si>
    <t xml:space="preserve"> Informação em destaque - tendências do mercado de trabalho     </t>
  </si>
  <si>
    <t xml:space="preserve">      </t>
  </si>
  <si>
    <r>
      <t xml:space="preserve">tendências do mercado de trabalho </t>
    </r>
    <r>
      <rPr>
        <vertAlign val="superscript"/>
        <sz val="9"/>
        <color theme="1"/>
        <rFont val="Arial"/>
        <family val="2"/>
      </rPr>
      <t>(1)</t>
    </r>
  </si>
  <si>
    <r>
      <t xml:space="preserve">indicador de clima económico </t>
    </r>
    <r>
      <rPr>
        <sz val="6"/>
        <color theme="3"/>
        <rFont val="Arial"/>
        <family val="2"/>
      </rPr>
      <t>(sre/mm3m/%)</t>
    </r>
  </si>
  <si>
    <r>
      <t xml:space="preserve">indicador de confiança setorial </t>
    </r>
    <r>
      <rPr>
        <sz val="6"/>
        <color theme="3"/>
        <rFont val="Arial"/>
        <family val="2"/>
      </rPr>
      <t>(sre/mm3m)</t>
    </r>
  </si>
  <si>
    <t>Indústria Transformadora</t>
  </si>
  <si>
    <r>
      <t xml:space="preserve">Construção </t>
    </r>
    <r>
      <rPr>
        <vertAlign val="superscript"/>
        <sz val="8"/>
        <color indexed="63"/>
        <rFont val="Arial"/>
        <family val="2"/>
      </rPr>
      <t>(2)</t>
    </r>
  </si>
  <si>
    <t>Comércio</t>
  </si>
  <si>
    <r>
      <t>Serviços</t>
    </r>
    <r>
      <rPr>
        <b/>
        <vertAlign val="superscript"/>
        <sz val="8"/>
        <color indexed="63"/>
        <rFont val="Arial"/>
        <family val="2"/>
      </rPr>
      <t xml:space="preserve"> </t>
    </r>
    <r>
      <rPr>
        <vertAlign val="superscript"/>
        <sz val="8"/>
        <color indexed="63"/>
        <rFont val="Arial"/>
        <family val="2"/>
      </rPr>
      <t>(2)</t>
    </r>
  </si>
  <si>
    <r>
      <t xml:space="preserve">perspetivas de evolução do emprego nos próximos 3 meses </t>
    </r>
    <r>
      <rPr>
        <sz val="6"/>
        <color theme="3"/>
        <rFont val="Arial"/>
        <family val="2"/>
      </rPr>
      <t>(mm3m)</t>
    </r>
  </si>
  <si>
    <t xml:space="preserve">Indústria Transformadora </t>
  </si>
  <si>
    <r>
      <t>Serviços</t>
    </r>
    <r>
      <rPr>
        <vertAlign val="superscript"/>
        <sz val="8"/>
        <color indexed="63"/>
        <rFont val="Arial"/>
        <family val="2"/>
      </rPr>
      <t xml:space="preserve"> (2)</t>
    </r>
  </si>
  <si>
    <r>
      <t>perspetivas de evolução do desemprego nos próximos 12 meses</t>
    </r>
    <r>
      <rPr>
        <sz val="6"/>
        <color theme="3"/>
        <rFont val="Arial"/>
        <family val="2"/>
      </rPr>
      <t xml:space="preserve"> (mm3m)</t>
    </r>
  </si>
  <si>
    <r>
      <t xml:space="preserve">indic. confiança dos consumidores </t>
    </r>
    <r>
      <rPr>
        <sz val="6"/>
        <color theme="3"/>
        <rFont val="Arial"/>
        <family val="2"/>
      </rPr>
      <t>(mm3m)</t>
    </r>
  </si>
  <si>
    <t>desemprego registado:</t>
  </si>
  <si>
    <r>
      <t>no fim do período</t>
    </r>
    <r>
      <rPr>
        <b/>
        <sz val="7"/>
        <color theme="3"/>
        <rFont val="Arial"/>
        <family val="2"/>
      </rPr>
      <t xml:space="preserve"> </t>
    </r>
    <r>
      <rPr>
        <sz val="6"/>
        <color theme="3"/>
        <rFont val="Arial"/>
        <family val="2"/>
      </rPr>
      <t>(milhares)</t>
    </r>
  </si>
  <si>
    <r>
      <t xml:space="preserve"> - estrangeiros</t>
    </r>
    <r>
      <rPr>
        <sz val="8"/>
        <color indexed="63"/>
        <rFont val="Arial"/>
        <family val="2"/>
      </rPr>
      <t xml:space="preserve"> </t>
    </r>
    <r>
      <rPr>
        <sz val="6"/>
        <color indexed="63"/>
        <rFont val="Arial"/>
        <family val="2"/>
      </rPr>
      <t>(milhares)</t>
    </r>
    <r>
      <rPr>
        <sz val="7"/>
        <color indexed="63"/>
        <rFont val="Arial"/>
        <family val="2"/>
      </rPr>
      <t xml:space="preserve"> </t>
    </r>
    <r>
      <rPr>
        <vertAlign val="superscript"/>
        <sz val="8"/>
        <color indexed="63"/>
        <rFont val="Arial"/>
        <family val="2"/>
      </rPr>
      <t>(3)</t>
    </r>
  </si>
  <si>
    <r>
      <t xml:space="preserve">ao longo do período </t>
    </r>
    <r>
      <rPr>
        <sz val="6"/>
        <color theme="3"/>
        <rFont val="Arial"/>
        <family val="2"/>
      </rPr>
      <t>(milhares)</t>
    </r>
  </si>
  <si>
    <r>
      <t>ao longo do período</t>
    </r>
    <r>
      <rPr>
        <sz val="7"/>
        <color indexed="63"/>
        <rFont val="Arial"/>
        <family val="2"/>
      </rPr>
      <t xml:space="preserve"> (vh/%)</t>
    </r>
  </si>
  <si>
    <r>
      <t xml:space="preserve">ofertas ao longo do período </t>
    </r>
    <r>
      <rPr>
        <sz val="6"/>
        <color theme="3"/>
        <rFont val="Arial"/>
        <family val="2"/>
      </rPr>
      <t>(milhares)</t>
    </r>
  </si>
  <si>
    <r>
      <t xml:space="preserve">ofertas ao longo do período </t>
    </r>
    <r>
      <rPr>
        <sz val="6"/>
        <color indexed="63"/>
        <rFont val="Arial"/>
        <family val="2"/>
      </rPr>
      <t>(vh/%)</t>
    </r>
  </si>
  <si>
    <r>
      <t xml:space="preserve">benef. c/ prestaç. desemprego </t>
    </r>
    <r>
      <rPr>
        <sz val="6"/>
        <color theme="3"/>
        <rFont val="Arial"/>
        <family val="2"/>
      </rPr>
      <t>(milhares)</t>
    </r>
  </si>
  <si>
    <t xml:space="preserve">(1) a informação de caráter qualitativo tem por fonte os Inquéritos Qualitativos de Conjuntura às Empresas (Indústria Transformadora, Construção e Obras Públicas e Serviços) e aos Consumidores, do INE.     (2) vcs - valores corrigidos da sazonalidade.      (3) Continente.   </t>
  </si>
  <si>
    <t>sre - saldo de respostas extremas.             mm3m - média móvel de 3 meses.             vh - variação homóloga.      n.d. - não disponível</t>
  </si>
</sst>
</file>

<file path=xl/styles.xml><?xml version="1.0" encoding="utf-8"?>
<styleSheet xmlns="http://schemas.openxmlformats.org/spreadsheetml/2006/main">
  <numFmts count="18">
    <numFmt numFmtId="44" formatCode="_-* #,##0.00\ &quot;€&quot;_-;\-* #,##0.00\ &quot;€&quot;_-;_-* &quot;-&quot;??\ &quot;€&quot;_-;_-@_-"/>
    <numFmt numFmtId="43" formatCode="_-* #,##0.00\ _€_-;\-* #,##0.00\ _€_-;_-* &quot;-&quot;??\ _€_-;_-@_-"/>
    <numFmt numFmtId="164" formatCode="#\ ##0"/>
    <numFmt numFmtId="165" formatCode="0.0"/>
    <numFmt numFmtId="166" formatCode="#.0\ ##0"/>
    <numFmt numFmtId="167" formatCode="#,##0.0"/>
    <numFmt numFmtId="168" formatCode="#.0"/>
    <numFmt numFmtId="169" formatCode="#"/>
    <numFmt numFmtId="170" formatCode="#,##0_);&quot;(&quot;#,##0&quot;)&quot;;&quot;-&quot;_)"/>
    <numFmt numFmtId="171" formatCode="mmmm\ &quot;de&quot;\ yyyy"/>
    <numFmt numFmtId="172" formatCode="\ mmmm\ &quot;de&quot;\ yyyy\ "/>
    <numFmt numFmtId="173" formatCode="0.000"/>
    <numFmt numFmtId="174" formatCode="[$-F800]dddd\,\ mmmm\ dd\,\ yyyy"/>
    <numFmt numFmtId="175" formatCode="_(* #,##0.00_);_(* \(#,##0.00\);_(* &quot;-&quot;??_);_(@_)"/>
    <numFmt numFmtId="176" formatCode="_(&quot;$&quot;* #,##0.00_);_(&quot;$&quot;* \(#,##0.00\);_(&quot;$&quot;* &quot;-&quot;??_);_(@_)"/>
    <numFmt numFmtId="177" formatCode="#\ ##0.0"/>
    <numFmt numFmtId="178" formatCode="#,##0;###0;\-"/>
    <numFmt numFmtId="179" formatCode="mmm\."/>
  </numFmts>
  <fonts count="142">
    <font>
      <sz val="10"/>
      <name val="Arial"/>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0"/>
      <name val="Arial"/>
      <family val="2"/>
    </font>
    <font>
      <sz val="8"/>
      <name val="Arial"/>
      <family val="2"/>
    </font>
    <font>
      <sz val="10"/>
      <color indexed="9"/>
      <name val="Arial"/>
      <family val="2"/>
    </font>
    <font>
      <sz val="9"/>
      <name val="Arial"/>
      <family val="2"/>
    </font>
    <font>
      <b/>
      <sz val="9"/>
      <name val="Arial"/>
      <family val="2"/>
    </font>
    <font>
      <sz val="8"/>
      <name val="Arial"/>
      <family val="2"/>
    </font>
    <font>
      <b/>
      <sz val="8"/>
      <name val="Arial"/>
      <family val="2"/>
    </font>
    <font>
      <sz val="7"/>
      <name val="Arial"/>
      <family val="2"/>
    </font>
    <font>
      <sz val="9"/>
      <color indexed="63"/>
      <name val="Arial"/>
      <family val="2"/>
    </font>
    <font>
      <b/>
      <sz val="8"/>
      <color indexed="63"/>
      <name val="Arial"/>
      <family val="2"/>
    </font>
    <font>
      <sz val="8"/>
      <color indexed="63"/>
      <name val="Arial"/>
      <family val="2"/>
    </font>
    <font>
      <sz val="10"/>
      <color indexed="63"/>
      <name val="Arial"/>
      <family val="2"/>
    </font>
    <font>
      <sz val="7"/>
      <color indexed="9"/>
      <name val="Arial"/>
      <family val="2"/>
    </font>
    <font>
      <b/>
      <sz val="10"/>
      <color indexed="9"/>
      <name val="Arial"/>
      <family val="2"/>
    </font>
    <font>
      <sz val="7"/>
      <color indexed="63"/>
      <name val="Arial"/>
      <family val="2"/>
    </font>
    <font>
      <b/>
      <sz val="8"/>
      <color indexed="63"/>
      <name val="Arial"/>
      <family val="2"/>
    </font>
    <font>
      <b/>
      <sz val="8"/>
      <color indexed="20"/>
      <name val="Arial"/>
      <family val="2"/>
    </font>
    <font>
      <sz val="9"/>
      <color indexed="63"/>
      <name val="Arial"/>
      <family val="2"/>
    </font>
    <font>
      <b/>
      <sz val="26"/>
      <name val="Arial"/>
      <family val="2"/>
    </font>
    <font>
      <sz val="10"/>
      <color indexed="10"/>
      <name val="Arial"/>
      <family val="2"/>
    </font>
    <font>
      <sz val="8"/>
      <color indexed="63"/>
      <name val="Arial"/>
      <family val="2"/>
    </font>
    <font>
      <i/>
      <sz val="8"/>
      <color indexed="63"/>
      <name val="Arial"/>
      <family val="2"/>
    </font>
    <font>
      <b/>
      <sz val="10"/>
      <color indexed="63"/>
      <name val="Arial"/>
      <family val="2"/>
    </font>
    <font>
      <sz val="7"/>
      <color indexed="63"/>
      <name val="Arial"/>
      <family val="2"/>
    </font>
    <font>
      <sz val="10"/>
      <name val="Arial"/>
      <family val="2"/>
    </font>
    <font>
      <sz val="7"/>
      <name val="Arial"/>
      <family val="2"/>
    </font>
    <font>
      <b/>
      <sz val="9"/>
      <color indexed="63"/>
      <name val="Arial"/>
      <family val="2"/>
    </font>
    <font>
      <b/>
      <sz val="7"/>
      <color indexed="63"/>
      <name val="Arial"/>
      <family val="2"/>
    </font>
    <font>
      <sz val="10"/>
      <color indexed="23"/>
      <name val="Arial"/>
      <family val="2"/>
    </font>
    <font>
      <b/>
      <sz val="9"/>
      <color indexed="23"/>
      <name val="Arial"/>
      <family val="2"/>
    </font>
    <font>
      <sz val="9"/>
      <color indexed="23"/>
      <name val="Arial"/>
      <family val="2"/>
    </font>
    <font>
      <b/>
      <sz val="8"/>
      <color indexed="23"/>
      <name val="Arial"/>
      <family val="2"/>
    </font>
    <font>
      <sz val="10"/>
      <color indexed="10"/>
      <name val="Arial"/>
      <family val="2"/>
    </font>
    <font>
      <b/>
      <sz val="8"/>
      <color indexed="10"/>
      <name val="Arial"/>
      <family val="2"/>
    </font>
    <font>
      <b/>
      <sz val="10"/>
      <color indexed="13"/>
      <name val="Arial"/>
      <family val="2"/>
    </font>
    <font>
      <sz val="7"/>
      <color indexed="23"/>
      <name val="Arial"/>
      <family val="2"/>
    </font>
    <font>
      <b/>
      <sz val="10"/>
      <color indexed="60"/>
      <name val="Arial"/>
      <family val="2"/>
    </font>
    <font>
      <sz val="10"/>
      <color indexed="13"/>
      <name val="Arial"/>
      <family val="2"/>
    </font>
    <font>
      <b/>
      <sz val="7.5"/>
      <color indexed="16"/>
      <name val="Arial"/>
      <family val="2"/>
    </font>
    <font>
      <sz val="10"/>
      <name val="Arial"/>
      <family val="2"/>
    </font>
    <font>
      <sz val="10"/>
      <color rgb="FF3D3D3D"/>
      <name val="Verdana"/>
      <family val="2"/>
    </font>
    <font>
      <b/>
      <u/>
      <sz val="7"/>
      <color rgb="FF003368"/>
      <name val="Verdana"/>
      <family val="2"/>
    </font>
    <font>
      <sz val="10"/>
      <name val="Arial"/>
      <family val="2"/>
    </font>
    <font>
      <sz val="8"/>
      <color rgb="FF333333"/>
      <name val="Arial"/>
      <family val="2"/>
    </font>
    <font>
      <sz val="10"/>
      <name val="Arial"/>
      <family val="2"/>
    </font>
    <font>
      <sz val="8"/>
      <color indexed="20"/>
      <name val="Arial"/>
      <family val="2"/>
    </font>
    <font>
      <b/>
      <sz val="10"/>
      <name val="Arial"/>
      <family val="2"/>
    </font>
    <font>
      <sz val="6"/>
      <color indexed="63"/>
      <name val="Arial"/>
      <family val="2"/>
    </font>
    <font>
      <b/>
      <sz val="7"/>
      <name val="Arial"/>
      <family val="2"/>
    </font>
    <font>
      <b/>
      <sz val="7"/>
      <color indexed="20"/>
      <name val="Arial"/>
      <family val="2"/>
    </font>
    <font>
      <vertAlign val="superscript"/>
      <sz val="6"/>
      <color indexed="63"/>
      <name val="Arial"/>
      <family val="2"/>
    </font>
    <font>
      <b/>
      <sz val="9"/>
      <color indexed="20"/>
      <name val="Arial"/>
      <family val="2"/>
    </font>
    <font>
      <sz val="10"/>
      <color indexed="20"/>
      <name val="Arial"/>
      <family val="2"/>
    </font>
    <font>
      <sz val="8"/>
      <color indexed="9"/>
      <name val="Arial"/>
      <family val="2"/>
    </font>
    <font>
      <b/>
      <sz val="10"/>
      <color indexed="20"/>
      <name val="Arial"/>
      <family val="2"/>
    </font>
    <font>
      <b/>
      <sz val="8"/>
      <color rgb="FF333333"/>
      <name val="Arial"/>
      <family val="2"/>
    </font>
    <font>
      <b/>
      <sz val="7"/>
      <color rgb="FF333333"/>
      <name val="Arial"/>
      <family val="2"/>
    </font>
    <font>
      <sz val="9"/>
      <color indexed="20"/>
      <name val="Arial"/>
      <family val="2"/>
    </font>
    <font>
      <vertAlign val="superscript"/>
      <sz val="8"/>
      <color indexed="63"/>
      <name val="Arial"/>
      <family val="2"/>
    </font>
    <font>
      <b/>
      <sz val="8"/>
      <color indexed="9"/>
      <name val="Arial"/>
      <family val="2"/>
    </font>
    <font>
      <sz val="7.5"/>
      <color indexed="63"/>
      <name val="Arial"/>
      <family val="2"/>
    </font>
    <font>
      <sz val="7.5"/>
      <name val="Arial"/>
      <family val="2"/>
    </font>
    <font>
      <b/>
      <vertAlign val="superscript"/>
      <sz val="8"/>
      <color indexed="63"/>
      <name val="Arial"/>
      <family val="2"/>
    </font>
    <font>
      <b/>
      <sz val="8"/>
      <color indexed="17"/>
      <name val="Arial"/>
      <family val="2"/>
    </font>
    <font>
      <sz val="10"/>
      <color indexed="17"/>
      <name val="Arial"/>
      <family val="2"/>
    </font>
    <font>
      <b/>
      <sz val="10"/>
      <color indexed="17"/>
      <name val="Arial"/>
      <family val="2"/>
    </font>
    <font>
      <sz val="8"/>
      <color indexed="17"/>
      <name val="Arial"/>
      <family val="2"/>
    </font>
    <font>
      <sz val="9"/>
      <color indexed="17"/>
      <name val="Arial"/>
      <family val="2"/>
    </font>
    <font>
      <sz val="9"/>
      <color indexed="10"/>
      <name val="Arial"/>
      <family val="2"/>
    </font>
    <font>
      <b/>
      <sz val="10"/>
      <color indexed="10"/>
      <name val="Arial"/>
      <family val="2"/>
    </font>
    <font>
      <b/>
      <sz val="8"/>
      <color indexed="8"/>
      <name val="Arial"/>
      <family val="2"/>
    </font>
    <font>
      <b/>
      <sz val="9"/>
      <color indexed="17"/>
      <name val="Arial"/>
      <family val="2"/>
    </font>
    <font>
      <sz val="10"/>
      <color rgb="FF008000"/>
      <name val="Arial"/>
      <family val="2"/>
    </font>
    <font>
      <sz val="9"/>
      <color rgb="FF008000"/>
      <name val="Arial"/>
      <family val="2"/>
    </font>
    <font>
      <vertAlign val="superscript"/>
      <sz val="7.5"/>
      <color indexed="63"/>
      <name val="Arial"/>
      <family val="2"/>
    </font>
    <font>
      <sz val="8"/>
      <color rgb="FFFF0000"/>
      <name val="Arial"/>
      <family val="2"/>
    </font>
    <font>
      <sz val="7"/>
      <color rgb="FFFF0000"/>
      <name val="Arial"/>
      <family val="2"/>
    </font>
    <font>
      <b/>
      <sz val="10"/>
      <color indexed="8"/>
      <name val="Arial"/>
      <family val="2"/>
    </font>
    <font>
      <sz val="11"/>
      <color theme="1"/>
      <name val="Franklin Gothic Book"/>
      <family val="2"/>
      <scheme val="minor"/>
    </font>
    <font>
      <b/>
      <sz val="8"/>
      <color theme="3"/>
      <name val="Arial"/>
      <family val="2"/>
    </font>
    <font>
      <sz val="10"/>
      <color theme="3"/>
      <name val="Arial"/>
      <family val="2"/>
    </font>
    <font>
      <sz val="9"/>
      <color theme="3"/>
      <name val="Arial"/>
      <family val="2"/>
    </font>
    <font>
      <sz val="8"/>
      <color theme="3"/>
      <name val="Arial"/>
      <family val="2"/>
    </font>
    <font>
      <b/>
      <sz val="10"/>
      <color theme="3"/>
      <name val="Arial"/>
      <family val="2"/>
    </font>
    <font>
      <b/>
      <sz val="10"/>
      <color theme="1"/>
      <name val="Arial"/>
      <family val="2"/>
    </font>
    <font>
      <sz val="8"/>
      <color theme="5"/>
      <name val="Arial"/>
      <family val="2"/>
    </font>
    <font>
      <vertAlign val="superscript"/>
      <sz val="8"/>
      <color theme="3"/>
      <name val="Arial"/>
      <family val="2"/>
    </font>
    <font>
      <vertAlign val="superscript"/>
      <sz val="8"/>
      <name val="Arial"/>
      <family val="2"/>
    </font>
    <font>
      <b/>
      <sz val="9"/>
      <color theme="3"/>
      <name val="Arial"/>
      <family val="2"/>
    </font>
    <font>
      <b/>
      <sz val="9"/>
      <color theme="5"/>
      <name val="Arial"/>
      <family val="2"/>
    </font>
    <font>
      <b/>
      <sz val="7"/>
      <color theme="3"/>
      <name val="Arial"/>
      <family val="2"/>
    </font>
    <font>
      <sz val="7.5"/>
      <color theme="3"/>
      <name val="Arial"/>
      <family val="2"/>
    </font>
    <font>
      <sz val="7"/>
      <color theme="3"/>
      <name val="Arial"/>
      <family val="2"/>
    </font>
    <font>
      <sz val="8"/>
      <color theme="7"/>
      <name val="Arial"/>
      <family val="2"/>
    </font>
    <font>
      <vertAlign val="superscript"/>
      <sz val="9"/>
      <name val="Arial"/>
      <family val="2"/>
    </font>
    <font>
      <sz val="6"/>
      <color theme="3"/>
      <name val="Arial"/>
      <family val="2"/>
    </font>
    <font>
      <b/>
      <sz val="9"/>
      <color theme="1"/>
      <name val="Arial"/>
      <family val="2"/>
    </font>
    <font>
      <sz val="7"/>
      <color theme="0"/>
      <name val="Arial"/>
      <family val="2"/>
    </font>
    <font>
      <b/>
      <sz val="7"/>
      <color theme="7"/>
      <name val="Arial"/>
      <family val="2"/>
    </font>
    <font>
      <sz val="8"/>
      <color theme="0"/>
      <name val="Arial"/>
      <family val="2"/>
    </font>
    <font>
      <sz val="9"/>
      <color rgb="FFFFFFFF"/>
      <name val="Arial"/>
      <family val="2"/>
    </font>
    <font>
      <b/>
      <vertAlign val="superscript"/>
      <sz val="9"/>
      <color theme="3"/>
      <name val="Arial"/>
      <family val="2"/>
    </font>
    <font>
      <b/>
      <vertAlign val="superscript"/>
      <sz val="10"/>
      <name val="Arial"/>
      <family val="2"/>
    </font>
    <font>
      <u/>
      <sz val="10"/>
      <color indexed="12"/>
      <name val="Arial"/>
      <family val="2"/>
    </font>
    <font>
      <u/>
      <sz val="10"/>
      <color theme="5"/>
      <name val="Arial"/>
      <family val="2"/>
    </font>
    <font>
      <b/>
      <sz val="8"/>
      <color theme="5"/>
      <name val="Arial"/>
      <family val="2"/>
    </font>
    <font>
      <b/>
      <sz val="8"/>
      <color indexed="24"/>
      <name val="Arial"/>
      <family val="2"/>
    </font>
    <font>
      <b/>
      <sz val="8"/>
      <color theme="9"/>
      <name val="Arial"/>
      <family val="2"/>
    </font>
    <font>
      <sz val="10"/>
      <color theme="9"/>
      <name val="Arial"/>
      <family val="2"/>
    </font>
    <font>
      <sz val="10"/>
      <color theme="1"/>
      <name val="Arial"/>
      <family val="2"/>
    </font>
    <font>
      <sz val="7"/>
      <color theme="1"/>
      <name val="Arial"/>
      <family val="2"/>
    </font>
    <font>
      <sz val="8"/>
      <color theme="1"/>
      <name val="Arial"/>
      <family val="2"/>
    </font>
    <font>
      <b/>
      <sz val="8"/>
      <name val="Times New Roman"/>
      <family val="1"/>
    </font>
    <font>
      <sz val="8"/>
      <name val="Times New Roman"/>
      <family val="1"/>
    </font>
    <font>
      <b/>
      <sz val="16"/>
      <name val="Times New Roman"/>
      <family val="1"/>
    </font>
    <font>
      <sz val="10"/>
      <color theme="0" tint="-0.34998626667073579"/>
      <name val="Arial"/>
      <family val="2"/>
    </font>
    <font>
      <sz val="8"/>
      <color theme="0" tint="-0.34998626667073579"/>
      <name val="Arial"/>
      <family val="2"/>
    </font>
    <font>
      <sz val="10"/>
      <color theme="0"/>
      <name val="Arial"/>
      <family val="2"/>
    </font>
    <font>
      <b/>
      <sz val="24"/>
      <name val="Arial"/>
      <family val="2"/>
    </font>
    <font>
      <sz val="10"/>
      <color rgb="FFFF0000"/>
      <name val="Arial"/>
      <family val="2"/>
    </font>
    <font>
      <sz val="8"/>
      <color rgb="FF1F497D"/>
      <name val="Arial"/>
      <family val="2"/>
    </font>
    <font>
      <vertAlign val="superscript"/>
      <sz val="7"/>
      <color theme="3"/>
      <name val="Arial"/>
      <family val="2"/>
    </font>
    <font>
      <sz val="8"/>
      <color rgb="FF008000"/>
      <name val="Arial"/>
      <family val="2"/>
    </font>
    <font>
      <b/>
      <sz val="8"/>
      <color theme="6"/>
      <name val="Arial"/>
      <family val="2"/>
    </font>
    <font>
      <sz val="8"/>
      <color indexed="10"/>
      <name val="Arial"/>
      <family val="2"/>
    </font>
    <font>
      <sz val="10"/>
      <color indexed="8"/>
      <name val="Arial"/>
      <family val="2"/>
    </font>
    <font>
      <sz val="9"/>
      <color theme="1"/>
      <name val="Franklin Gothic Book"/>
      <family val="2"/>
      <scheme val="minor"/>
    </font>
    <font>
      <b/>
      <vertAlign val="superscript"/>
      <sz val="9"/>
      <name val="Arial"/>
      <family val="2"/>
    </font>
    <font>
      <b/>
      <sz val="10"/>
      <color theme="7"/>
      <name val="Arial"/>
      <family val="2"/>
    </font>
    <font>
      <vertAlign val="superscript"/>
      <sz val="8"/>
      <color indexed="17"/>
      <name val="Arial"/>
      <family val="2"/>
    </font>
    <font>
      <sz val="10"/>
      <name val="MS Sans Serif"/>
      <family val="2"/>
    </font>
    <font>
      <sz val="8"/>
      <color indexed="8"/>
      <name val="Arial"/>
      <family val="2"/>
    </font>
    <font>
      <sz val="6"/>
      <color theme="1"/>
      <name val="Arial"/>
      <family val="2"/>
    </font>
    <font>
      <b/>
      <sz val="8"/>
      <color theme="1"/>
      <name val="Arial"/>
      <family val="2"/>
    </font>
    <font>
      <b/>
      <sz val="8"/>
      <color rgb="FF1F497D"/>
      <name val="Arial"/>
      <family val="2"/>
    </font>
    <font>
      <b/>
      <sz val="7"/>
      <color rgb="FF1F497D"/>
      <name val="Arial"/>
      <family val="2"/>
    </font>
    <font>
      <sz val="6"/>
      <color rgb="FF1F497D"/>
      <name val="Arial"/>
      <family val="2"/>
    </font>
    <font>
      <vertAlign val="superscript"/>
      <sz val="9"/>
      <color theme="1"/>
      <name val="Arial"/>
      <family val="2"/>
    </font>
  </fonts>
  <fills count="5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55"/>
      </patternFill>
    </fill>
    <fill>
      <patternFill patternType="solid">
        <fgColor indexed="9"/>
        <bgColor indexed="64"/>
      </patternFill>
    </fill>
    <fill>
      <patternFill patternType="solid">
        <fgColor theme="0"/>
        <bgColor indexed="64"/>
      </patternFill>
    </fill>
    <fill>
      <patternFill patternType="solid">
        <fgColor theme="0"/>
        <bgColor indexed="55"/>
      </patternFill>
    </fill>
    <fill>
      <patternFill patternType="solid">
        <fgColor indexed="65"/>
        <bgColor indexed="64"/>
      </patternFill>
    </fill>
    <fill>
      <patternFill patternType="gray125">
        <fgColor indexed="9"/>
        <bgColor indexed="9"/>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rgb="FF00599D"/>
        <bgColor indexed="64"/>
      </patternFill>
    </fill>
    <fill>
      <patternFill patternType="solid">
        <fgColor rgb="FFEEF3F8"/>
        <bgColor indexed="64"/>
      </patternFill>
    </fill>
    <fill>
      <patternFill patternType="solid">
        <fgColor rgb="FFEEF3F8"/>
        <bgColor indexed="55"/>
      </patternFill>
    </fill>
    <fill>
      <patternFill patternType="solid">
        <fgColor theme="9"/>
        <bgColor indexed="64"/>
      </patternFill>
    </fill>
    <fill>
      <patternFill patternType="solid">
        <fgColor theme="8"/>
        <bgColor indexed="64"/>
      </patternFill>
    </fill>
    <fill>
      <patternFill patternType="solid">
        <fgColor theme="8"/>
        <bgColor indexed="55"/>
      </patternFill>
    </fill>
    <fill>
      <patternFill patternType="solid">
        <fgColor theme="3"/>
        <bgColor indexed="64"/>
      </patternFill>
    </fill>
    <fill>
      <patternFill patternType="solid">
        <fgColor theme="5"/>
        <bgColor indexed="55"/>
      </patternFill>
    </fill>
    <fill>
      <patternFill patternType="solid">
        <fgColor theme="9"/>
        <bgColor indexed="55"/>
      </patternFill>
    </fill>
    <fill>
      <patternFill patternType="solid">
        <fgColor theme="6"/>
        <bgColor indexed="55"/>
      </patternFill>
    </fill>
    <fill>
      <patternFill patternType="mediumGray"/>
    </fill>
    <fill>
      <patternFill patternType="solid">
        <fgColor theme="0"/>
        <bgColor indexed="8"/>
      </patternFill>
    </fill>
    <fill>
      <patternFill patternType="solid">
        <fgColor rgb="FFEBF7FF"/>
        <bgColor indexed="64"/>
      </patternFill>
    </fill>
    <fill>
      <patternFill patternType="solid">
        <fgColor rgb="FFEBF7FF"/>
        <bgColor indexed="55"/>
      </patternFill>
    </fill>
    <fill>
      <patternFill patternType="solid">
        <fgColor theme="0" tint="-0.499984740745262"/>
        <bgColor indexed="64"/>
      </patternFill>
    </fill>
    <fill>
      <patternFill patternType="solid">
        <fgColor indexed="9"/>
        <bgColor indexed="8"/>
      </patternFill>
    </fill>
    <fill>
      <patternFill patternType="solid">
        <fgColor indexed="9"/>
        <bgColor indexed="9"/>
      </patternFill>
    </fill>
  </fills>
  <borders count="83">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thin">
        <color indexed="22"/>
      </top>
      <bottom/>
      <diagonal/>
    </border>
    <border>
      <left/>
      <right/>
      <top/>
      <bottom style="thin">
        <color indexed="22"/>
      </bottom>
      <diagonal/>
    </border>
    <border>
      <left/>
      <right/>
      <top style="thin">
        <color indexed="22"/>
      </top>
      <bottom style="thin">
        <color indexed="22"/>
      </bottom>
      <diagonal/>
    </border>
    <border>
      <left/>
      <right/>
      <top style="thin">
        <color theme="0" tint="-0.24994659260841701"/>
      </top>
      <bottom style="thin">
        <color theme="0" tint="-0.24994659260841701"/>
      </bottom>
      <diagonal/>
    </border>
    <border>
      <left style="medium">
        <color theme="5"/>
      </left>
      <right style="medium">
        <color theme="5"/>
      </right>
      <top style="medium">
        <color theme="5"/>
      </top>
      <bottom style="medium">
        <color theme="5"/>
      </bottom>
      <diagonal/>
    </border>
    <border>
      <left style="medium">
        <color theme="5"/>
      </left>
      <right/>
      <top style="medium">
        <color theme="5"/>
      </top>
      <bottom style="medium">
        <color theme="5"/>
      </bottom>
      <diagonal/>
    </border>
    <border>
      <left/>
      <right/>
      <top style="medium">
        <color theme="5"/>
      </top>
      <bottom style="medium">
        <color theme="5"/>
      </bottom>
      <diagonal/>
    </border>
    <border>
      <left/>
      <right style="medium">
        <color theme="5"/>
      </right>
      <top style="medium">
        <color theme="5"/>
      </top>
      <bottom style="medium">
        <color theme="5"/>
      </bottom>
      <diagonal/>
    </border>
    <border>
      <left/>
      <right/>
      <top/>
      <bottom style="thin">
        <color theme="3"/>
      </bottom>
      <diagonal/>
    </border>
    <border>
      <left/>
      <right style="thin">
        <color theme="3"/>
      </right>
      <top/>
      <bottom/>
      <diagonal/>
    </border>
    <border>
      <left style="thin">
        <color theme="3"/>
      </left>
      <right/>
      <top/>
      <bottom/>
      <diagonal/>
    </border>
    <border>
      <left/>
      <right style="thin">
        <color theme="3"/>
      </right>
      <top style="thin">
        <color theme="3"/>
      </top>
      <bottom/>
      <diagonal/>
    </border>
    <border>
      <left/>
      <right/>
      <top style="thin">
        <color theme="3"/>
      </top>
      <bottom/>
      <diagonal/>
    </border>
    <border>
      <left style="thin">
        <color theme="3"/>
      </left>
      <right/>
      <top style="thin">
        <color theme="3"/>
      </top>
      <bottom/>
      <diagonal/>
    </border>
    <border>
      <left style="thin">
        <color theme="5"/>
      </left>
      <right/>
      <top style="thin">
        <color theme="5"/>
      </top>
      <bottom style="thin">
        <color theme="5"/>
      </bottom>
      <diagonal/>
    </border>
    <border>
      <left/>
      <right style="thin">
        <color theme="5"/>
      </right>
      <top style="thin">
        <color theme="5"/>
      </top>
      <bottom style="thin">
        <color theme="5"/>
      </bottom>
      <diagonal/>
    </border>
    <border>
      <left/>
      <right/>
      <top style="thin">
        <color theme="5"/>
      </top>
      <bottom style="thin">
        <color theme="5"/>
      </bottom>
      <diagonal/>
    </border>
    <border>
      <left style="medium">
        <color theme="6"/>
      </left>
      <right/>
      <top style="medium">
        <color theme="6"/>
      </top>
      <bottom style="medium">
        <color theme="6"/>
      </bottom>
      <diagonal/>
    </border>
    <border>
      <left/>
      <right/>
      <top style="medium">
        <color theme="6"/>
      </top>
      <bottom style="medium">
        <color theme="6"/>
      </bottom>
      <diagonal/>
    </border>
    <border>
      <left/>
      <right style="medium">
        <color theme="6"/>
      </right>
      <top style="medium">
        <color theme="6"/>
      </top>
      <bottom style="medium">
        <color theme="6"/>
      </bottom>
      <diagonal/>
    </border>
    <border>
      <left style="medium">
        <color theme="7"/>
      </left>
      <right style="medium">
        <color theme="7"/>
      </right>
      <top style="medium">
        <color theme="7"/>
      </top>
      <bottom style="medium">
        <color theme="7"/>
      </bottom>
      <diagonal/>
    </border>
    <border>
      <left style="medium">
        <color theme="7"/>
      </left>
      <right/>
      <top style="medium">
        <color theme="7"/>
      </top>
      <bottom style="medium">
        <color theme="7"/>
      </bottom>
      <diagonal/>
    </border>
    <border>
      <left/>
      <right/>
      <top style="medium">
        <color theme="7"/>
      </top>
      <bottom style="medium">
        <color theme="7"/>
      </bottom>
      <diagonal/>
    </border>
    <border>
      <left/>
      <right style="medium">
        <color theme="7"/>
      </right>
      <top style="medium">
        <color theme="7"/>
      </top>
      <bottom style="medium">
        <color theme="7"/>
      </bottom>
      <diagonal/>
    </border>
    <border>
      <left style="thin">
        <color theme="7"/>
      </left>
      <right/>
      <top style="thin">
        <color theme="7"/>
      </top>
      <bottom style="thin">
        <color theme="7"/>
      </bottom>
      <diagonal/>
    </border>
    <border>
      <left/>
      <right style="thin">
        <color theme="7"/>
      </right>
      <top style="thin">
        <color theme="7"/>
      </top>
      <bottom style="thin">
        <color theme="7"/>
      </bottom>
      <diagonal/>
    </border>
    <border>
      <left/>
      <right/>
      <top/>
      <bottom style="thin">
        <color theme="7"/>
      </bottom>
      <diagonal/>
    </border>
    <border>
      <left/>
      <right/>
      <top style="thin">
        <color theme="7"/>
      </top>
      <bottom style="thin">
        <color theme="7"/>
      </bottom>
      <diagonal/>
    </border>
    <border>
      <left/>
      <right/>
      <top/>
      <bottom style="thin">
        <color rgb="FF00599D"/>
      </bottom>
      <diagonal/>
    </border>
    <border>
      <left style="medium">
        <color theme="3"/>
      </left>
      <right style="medium">
        <color theme="3"/>
      </right>
      <top style="medium">
        <color theme="3"/>
      </top>
      <bottom style="medium">
        <color theme="3"/>
      </bottom>
      <diagonal/>
    </border>
    <border>
      <left style="medium">
        <color theme="4"/>
      </left>
      <right style="medium">
        <color theme="4"/>
      </right>
      <top style="medium">
        <color theme="4"/>
      </top>
      <bottom style="medium">
        <color theme="4"/>
      </bottom>
      <diagonal/>
    </border>
    <border>
      <left style="thin">
        <color theme="3"/>
      </left>
      <right style="thin">
        <color theme="3"/>
      </right>
      <top style="thin">
        <color theme="3"/>
      </top>
      <bottom style="thin">
        <color theme="3"/>
      </bottom>
      <diagonal/>
    </border>
    <border>
      <left/>
      <right style="thin">
        <color theme="3"/>
      </right>
      <top/>
      <bottom style="thin">
        <color theme="3"/>
      </bottom>
      <diagonal/>
    </border>
    <border>
      <left style="thin">
        <color theme="3"/>
      </left>
      <right/>
      <top/>
      <bottom style="thin">
        <color theme="3"/>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medium">
        <color theme="6"/>
      </left>
      <right style="medium">
        <color theme="6"/>
      </right>
      <top style="medium">
        <color theme="6"/>
      </top>
      <bottom style="medium">
        <color theme="6"/>
      </bottom>
      <diagonal/>
    </border>
    <border>
      <left/>
      <right/>
      <top/>
      <bottom style="medium">
        <color theme="7"/>
      </bottom>
      <diagonal/>
    </border>
    <border>
      <left/>
      <right/>
      <top style="thin">
        <color theme="0" tint="-0.24994659260841701"/>
      </top>
      <bottom/>
      <diagonal/>
    </border>
    <border>
      <left style="medium">
        <color theme="5"/>
      </left>
      <right style="thin">
        <color theme="3"/>
      </right>
      <top/>
      <bottom/>
      <diagonal/>
    </border>
    <border>
      <left/>
      <right/>
      <top style="medium">
        <color theme="7"/>
      </top>
      <bottom/>
      <diagonal/>
    </border>
    <border>
      <left/>
      <right/>
      <top style="thin">
        <color theme="0" tint="-0.24994659260841701"/>
      </top>
      <bottom style="thin">
        <color indexed="22"/>
      </bottom>
      <diagonal/>
    </border>
    <border>
      <left/>
      <right/>
      <top/>
      <bottom style="medium">
        <color theme="6"/>
      </bottom>
      <diagonal/>
    </border>
    <border>
      <left/>
      <right style="thin">
        <color auto="1"/>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ashed">
        <color indexed="22"/>
      </left>
      <right/>
      <top style="thin">
        <color indexed="22"/>
      </top>
      <bottom style="thin">
        <color indexed="22"/>
      </bottom>
      <diagonal/>
    </border>
    <border>
      <left/>
      <right style="dashed">
        <color indexed="22"/>
      </right>
      <top style="thin">
        <color indexed="22"/>
      </top>
      <bottom style="thin">
        <color indexed="22"/>
      </bottom>
      <diagonal/>
    </border>
    <border>
      <left/>
      <right style="dashed">
        <color indexed="22"/>
      </right>
      <top/>
      <bottom/>
      <diagonal/>
    </border>
    <border>
      <left style="dashed">
        <color indexed="22"/>
      </left>
      <right/>
      <top/>
      <bottom style="thin">
        <color indexed="22"/>
      </bottom>
      <diagonal/>
    </border>
    <border>
      <left/>
      <right style="dashed">
        <color indexed="22"/>
      </right>
      <top/>
      <bottom style="thin">
        <color indexed="22"/>
      </bottom>
      <diagonal/>
    </border>
    <border>
      <left style="medium">
        <color theme="3"/>
      </left>
      <right/>
      <top/>
      <bottom/>
      <diagonal/>
    </border>
    <border>
      <left style="medium">
        <color theme="5"/>
      </left>
      <right/>
      <top/>
      <bottom/>
      <diagonal/>
    </border>
    <border>
      <left/>
      <right style="dashed">
        <color theme="0" tint="-0.24994659260841701"/>
      </right>
      <top style="thin">
        <color theme="0" tint="-0.24994659260841701"/>
      </top>
      <bottom style="thin">
        <color indexed="22"/>
      </bottom>
      <diagonal/>
    </border>
    <border>
      <left style="thin">
        <color theme="6"/>
      </left>
      <right/>
      <top style="thin">
        <color theme="6"/>
      </top>
      <bottom style="thin">
        <color theme="6"/>
      </bottom>
      <diagonal/>
    </border>
    <border>
      <left/>
      <right style="thin">
        <color theme="6"/>
      </right>
      <top style="thin">
        <color theme="6"/>
      </top>
      <bottom style="thin">
        <color theme="6"/>
      </bottom>
      <diagonal/>
    </border>
    <border>
      <left/>
      <right/>
      <top style="medium">
        <color theme="3"/>
      </top>
      <bottom/>
      <diagonal/>
    </border>
    <border>
      <left/>
      <right/>
      <top/>
      <bottom style="thin">
        <color theme="0" tint="-0.24994659260841701"/>
      </bottom>
      <diagonal/>
    </border>
    <border>
      <left/>
      <right/>
      <top style="medium">
        <color theme="5"/>
      </top>
      <bottom/>
      <diagonal/>
    </border>
    <border>
      <left/>
      <right/>
      <top style="thin">
        <color theme="5"/>
      </top>
      <bottom/>
      <diagonal/>
    </border>
    <border>
      <left style="double">
        <color theme="1"/>
      </left>
      <right/>
      <top style="thin">
        <color theme="0" tint="-0.24994659260841701"/>
      </top>
      <bottom style="thin">
        <color indexed="22"/>
      </bottom>
      <diagonal/>
    </border>
    <border>
      <left style="double">
        <color theme="1"/>
      </left>
      <right/>
      <top style="thin">
        <color indexed="22"/>
      </top>
      <bottom style="thin">
        <color indexed="22"/>
      </bottom>
      <diagonal/>
    </border>
    <border>
      <left style="double">
        <color theme="1"/>
      </left>
      <right/>
      <top/>
      <bottom/>
      <diagonal/>
    </border>
    <border>
      <left style="dashed">
        <color indexed="22"/>
      </left>
      <right/>
      <top style="thin">
        <color indexed="22"/>
      </top>
      <bottom/>
      <diagonal/>
    </border>
    <border>
      <left/>
      <right style="dashed">
        <color indexed="22"/>
      </right>
      <top style="thin">
        <color indexed="22"/>
      </top>
      <bottom/>
      <diagonal/>
    </border>
    <border>
      <left/>
      <right/>
      <top style="thin">
        <color theme="7"/>
      </top>
      <bottom/>
      <diagonal/>
    </border>
    <border>
      <left style="thin">
        <color theme="7"/>
      </left>
      <right/>
      <top style="thin">
        <color theme="7"/>
      </top>
      <bottom/>
      <diagonal/>
    </border>
    <border>
      <left/>
      <right style="thin">
        <color theme="7"/>
      </right>
      <top style="thin">
        <color theme="7"/>
      </top>
      <bottom/>
      <diagonal/>
    </border>
    <border>
      <left/>
      <right/>
      <top style="thin">
        <color indexed="22"/>
      </top>
      <bottom style="thin">
        <color theme="0" tint="-0.24994659260841701"/>
      </bottom>
      <diagonal/>
    </border>
    <border>
      <left style="thin">
        <color theme="7"/>
      </left>
      <right/>
      <top/>
      <bottom/>
      <diagonal/>
    </border>
    <border>
      <left style="dotted">
        <color theme="7"/>
      </left>
      <right/>
      <top style="thin">
        <color theme="7"/>
      </top>
      <bottom/>
      <diagonal/>
    </border>
    <border>
      <left style="dotted">
        <color theme="7"/>
      </left>
      <right/>
      <top/>
      <bottom/>
      <diagonal/>
    </border>
  </borders>
  <cellStyleXfs count="182">
    <xf numFmtId="0" fontId="0" fillId="0" borderId="0" applyProtection="0"/>
    <xf numFmtId="0" fontId="28"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0" borderId="1" applyNumberFormat="0" applyFill="0" applyAlignment="0" applyProtection="0"/>
    <xf numFmtId="0" fontId="4"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4" fillId="16" borderId="4" applyNumberFormat="0" applyAlignment="0" applyProtection="0"/>
    <xf numFmtId="0" fontId="4" fillId="0" borderId="5" applyNumberFormat="0" applyFill="0" applyAlignment="0" applyProtection="0"/>
    <xf numFmtId="0" fontId="4"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20" borderId="0" applyNumberFormat="0" applyBorder="0" applyAlignment="0" applyProtection="0"/>
    <xf numFmtId="0" fontId="4" fillId="4" borderId="0" applyNumberFormat="0" applyBorder="0" applyAlignment="0" applyProtection="0"/>
    <xf numFmtId="0" fontId="4" fillId="7" borderId="4" applyNumberFormat="0" applyAlignment="0" applyProtection="0"/>
    <xf numFmtId="44" fontId="4" fillId="0" borderId="0" applyFont="0" applyFill="0" applyBorder="0" applyAlignment="0" applyProtection="0"/>
    <xf numFmtId="0" fontId="4" fillId="3" borderId="0" applyNumberFormat="0" applyBorder="0" applyAlignment="0" applyProtection="0"/>
    <xf numFmtId="0" fontId="4" fillId="21" borderId="0" applyNumberFormat="0" applyBorder="0" applyAlignment="0" applyProtection="0"/>
    <xf numFmtId="0" fontId="43" fillId="0" borderId="0"/>
    <xf numFmtId="0" fontId="28" fillId="0" borderId="0"/>
    <xf numFmtId="0" fontId="28" fillId="0" borderId="0" applyProtection="0"/>
    <xf numFmtId="0" fontId="4" fillId="0" borderId="0"/>
    <xf numFmtId="0" fontId="4" fillId="22" borderId="6" applyNumberFormat="0" applyFont="0" applyAlignment="0" applyProtection="0"/>
    <xf numFmtId="0" fontId="4" fillId="16" borderId="7" applyNumberFormat="0" applyAlignment="0" applyProtection="0"/>
    <xf numFmtId="0" fontId="4"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8" applyNumberFormat="0" applyFill="0" applyAlignment="0" applyProtection="0"/>
    <xf numFmtId="0" fontId="4" fillId="23" borderId="9" applyNumberFormat="0" applyAlignment="0" applyProtection="0"/>
    <xf numFmtId="43" fontId="28" fillId="0" borderId="0" applyFont="0" applyFill="0" applyBorder="0" applyAlignment="0" applyProtection="0"/>
    <xf numFmtId="0" fontId="46"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8" fillId="0" borderId="0" applyFont="0" applyFill="0" applyBorder="0" applyAlignment="0" applyProtection="0"/>
    <xf numFmtId="0" fontId="4" fillId="0" borderId="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applyProtection="0"/>
    <xf numFmtId="0" fontId="4" fillId="0" borderId="0"/>
    <xf numFmtId="0" fontId="4" fillId="0" borderId="0"/>
    <xf numFmtId="0" fontId="4" fillId="0" borderId="0"/>
    <xf numFmtId="0" fontId="4" fillId="0" borderId="0"/>
    <xf numFmtId="0" fontId="82" fillId="0" borderId="0"/>
    <xf numFmtId="0" fontId="107" fillId="0" borderId="0" applyNumberFormat="0" applyFill="0" applyBorder="0" applyAlignment="0" applyProtection="0">
      <alignment vertical="top"/>
      <protection locked="0"/>
    </xf>
    <xf numFmtId="0" fontId="3" fillId="0" borderId="0"/>
    <xf numFmtId="0" fontId="4" fillId="0" borderId="0" applyProtection="0"/>
    <xf numFmtId="0" fontId="4" fillId="0" borderId="0"/>
    <xf numFmtId="0" fontId="4" fillId="0" borderId="0"/>
    <xf numFmtId="0" fontId="116" fillId="0" borderId="55" applyNumberFormat="0" applyBorder="0" applyProtection="0">
      <alignment horizontal="center"/>
    </xf>
    <xf numFmtId="0" fontId="117" fillId="0" borderId="0" applyFill="0" applyBorder="0" applyProtection="0"/>
    <xf numFmtId="0" fontId="116" fillId="43" borderId="56" applyNumberFormat="0" applyBorder="0" applyProtection="0">
      <alignment horizontal="center"/>
    </xf>
    <xf numFmtId="0" fontId="118" fillId="0" borderId="0" applyNumberFormat="0" applyFill="0" applyProtection="0"/>
    <xf numFmtId="0" fontId="116" fillId="0" borderId="0" applyNumberFormat="0" applyFill="0" applyBorder="0" applyProtection="0">
      <alignment horizontal="left"/>
    </xf>
    <xf numFmtId="0" fontId="4"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0" borderId="1" applyNumberFormat="0" applyFill="0" applyAlignment="0" applyProtection="0"/>
    <xf numFmtId="0" fontId="4"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4" fillId="16" borderId="4" applyNumberFormat="0" applyAlignment="0" applyProtection="0"/>
    <xf numFmtId="0" fontId="4" fillId="0" borderId="5" applyNumberFormat="0" applyFill="0" applyAlignment="0" applyProtection="0"/>
    <xf numFmtId="0" fontId="4"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20" borderId="0" applyNumberFormat="0" applyBorder="0" applyAlignment="0" applyProtection="0"/>
    <xf numFmtId="0" fontId="4" fillId="4" borderId="0" applyNumberFormat="0" applyBorder="0" applyAlignment="0" applyProtection="0"/>
    <xf numFmtId="0" fontId="4" fillId="7" borderId="4" applyNumberFormat="0" applyAlignment="0" applyProtection="0"/>
    <xf numFmtId="0" fontId="4" fillId="3" borderId="0" applyNumberFormat="0" applyBorder="0" applyAlignment="0" applyProtection="0"/>
    <xf numFmtId="0" fontId="4" fillId="21" borderId="0" applyNumberFormat="0" applyBorder="0" applyAlignment="0" applyProtection="0"/>
    <xf numFmtId="0" fontId="4" fillId="22" borderId="6" applyNumberFormat="0" applyFont="0" applyAlignment="0" applyProtection="0"/>
    <xf numFmtId="0" fontId="4" fillId="16" borderId="7" applyNumberFormat="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8" applyNumberFormat="0" applyFill="0" applyAlignment="0" applyProtection="0"/>
    <xf numFmtId="0" fontId="4" fillId="23" borderId="9" applyNumberFormat="0" applyAlignment="0" applyProtection="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4" fillId="0" borderId="0" applyFont="0" applyFill="0" applyBorder="0" applyAlignment="0" applyProtection="0"/>
    <xf numFmtId="43" fontId="4" fillId="0" borderId="0" applyFont="0" applyFill="0" applyBorder="0" applyAlignment="0" applyProtection="0"/>
    <xf numFmtId="175" fontId="4" fillId="0" borderId="0" applyFont="0" applyFill="0" applyBorder="0" applyAlignment="0" applyProtection="0"/>
    <xf numFmtId="176" fontId="4" fillId="0" borderId="0" applyFont="0" applyFill="0" applyBorder="0" applyAlignment="0" applyProtection="0"/>
    <xf numFmtId="176" fontId="2" fillId="0" borderId="0" applyFont="0" applyFill="0" applyBorder="0" applyAlignment="0" applyProtection="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1" fillId="0" borderId="0"/>
    <xf numFmtId="0" fontId="134" fillId="0" borderId="0"/>
    <xf numFmtId="0" fontId="4" fillId="0" borderId="0"/>
  </cellStyleXfs>
  <cellXfs count="1823">
    <xf numFmtId="0" fontId="0" fillId="0" borderId="0" xfId="0"/>
    <xf numFmtId="0" fontId="0" fillId="0" borderId="0" xfId="0" applyBorder="1"/>
    <xf numFmtId="164" fontId="9" fillId="24" borderId="0" xfId="40" applyNumberFormat="1" applyFont="1" applyFill="1" applyBorder="1" applyAlignment="1">
      <alignment horizontal="center" wrapText="1"/>
    </xf>
    <xf numFmtId="0" fontId="8" fillId="24" borderId="0" xfId="40" quotePrefix="1" applyFont="1" applyFill="1" applyBorder="1" applyAlignment="1">
      <alignment horizontal="left"/>
    </xf>
    <xf numFmtId="0" fontId="0" fillId="25" borderId="0" xfId="0" applyFill="1"/>
    <xf numFmtId="0" fontId="7" fillId="25" borderId="0" xfId="0" applyFont="1" applyFill="1" applyBorder="1"/>
    <xf numFmtId="0" fontId="8" fillId="25" borderId="0" xfId="0" applyFont="1" applyFill="1" applyBorder="1" applyAlignment="1">
      <alignment horizontal="center"/>
    </xf>
    <xf numFmtId="0" fontId="0" fillId="0" borderId="0" xfId="0" applyAlignment="1">
      <alignment horizontal="left"/>
    </xf>
    <xf numFmtId="0" fontId="0" fillId="25" borderId="0" xfId="0" applyFill="1" applyBorder="1"/>
    <xf numFmtId="0" fontId="5" fillId="0" borderId="0" xfId="0" applyFont="1"/>
    <xf numFmtId="0" fontId="9" fillId="25" borderId="0" xfId="0" applyFont="1" applyFill="1" applyBorder="1"/>
    <xf numFmtId="0" fontId="0" fillId="25" borderId="0" xfId="0" applyFill="1" applyAlignment="1">
      <alignment vertical="center"/>
    </xf>
    <xf numFmtId="0" fontId="0" fillId="0" borderId="0" xfId="0" applyAlignment="1">
      <alignment vertical="center"/>
    </xf>
    <xf numFmtId="0" fontId="12" fillId="25" borderId="0" xfId="0" applyFont="1" applyFill="1" applyBorder="1"/>
    <xf numFmtId="0" fontId="13" fillId="25" borderId="0" xfId="0" applyFont="1" applyFill="1" applyBorder="1"/>
    <xf numFmtId="0" fontId="13" fillId="25" borderId="0" xfId="0" applyFont="1" applyFill="1" applyBorder="1" applyAlignment="1">
      <alignment horizontal="center"/>
    </xf>
    <xf numFmtId="164" fontId="14" fillId="24" borderId="0" xfId="40" applyNumberFormat="1" applyFont="1" applyFill="1" applyBorder="1" applyAlignment="1">
      <alignment horizontal="center" wrapText="1"/>
    </xf>
    <xf numFmtId="0" fontId="13" fillId="24" borderId="0" xfId="40" applyFont="1" applyFill="1" applyBorder="1"/>
    <xf numFmtId="0" fontId="14" fillId="25" borderId="0" xfId="0" applyFont="1" applyFill="1" applyBorder="1"/>
    <xf numFmtId="0" fontId="0" fillId="25" borderId="0" xfId="0" applyFill="1" applyBorder="1" applyAlignment="1">
      <alignment vertical="center"/>
    </xf>
    <xf numFmtId="0" fontId="15" fillId="25" borderId="0" xfId="0" applyFont="1" applyFill="1" applyBorder="1"/>
    <xf numFmtId="0" fontId="11" fillId="25" borderId="0" xfId="0" applyFont="1" applyFill="1" applyBorder="1" applyAlignment="1">
      <alignment horizontal="left"/>
    </xf>
    <xf numFmtId="0" fontId="18" fillId="25" borderId="0" xfId="0" applyFont="1" applyFill="1" applyBorder="1" applyAlignment="1">
      <alignment horizontal="right"/>
    </xf>
    <xf numFmtId="164" fontId="20" fillId="25" borderId="0" xfId="0" applyNumberFormat="1" applyFont="1" applyFill="1" applyBorder="1" applyAlignment="1">
      <alignment horizontal="center"/>
    </xf>
    <xf numFmtId="164" fontId="14" fillId="25" borderId="0" xfId="40" applyNumberFormat="1" applyFont="1" applyFill="1" applyBorder="1" applyAlignment="1">
      <alignment horizontal="center" wrapText="1"/>
    </xf>
    <xf numFmtId="0" fontId="23" fillId="0" borderId="0" xfId="0" applyFont="1"/>
    <xf numFmtId="165" fontId="0" fillId="0" borderId="0" xfId="0" applyNumberFormat="1"/>
    <xf numFmtId="0" fontId="0" fillId="0" borderId="0" xfId="0" applyFill="1" applyBorder="1"/>
    <xf numFmtId="0" fontId="15" fillId="0" borderId="0" xfId="0" applyFont="1"/>
    <xf numFmtId="0" fontId="24" fillId="25" borderId="0" xfId="0" applyFont="1" applyFill="1" applyBorder="1" applyAlignment="1">
      <alignment horizontal="left"/>
    </xf>
    <xf numFmtId="0" fontId="18" fillId="25" borderId="0" xfId="0" applyFont="1" applyFill="1" applyBorder="1"/>
    <xf numFmtId="164" fontId="0" fillId="0" borderId="0" xfId="0" applyNumberFormat="1"/>
    <xf numFmtId="0" fontId="5" fillId="25" borderId="0" xfId="0" applyFont="1" applyFill="1" applyBorder="1"/>
    <xf numFmtId="0" fontId="19" fillId="25" borderId="0" xfId="0" applyFont="1" applyFill="1" applyBorder="1"/>
    <xf numFmtId="0" fontId="5" fillId="0" borderId="0" xfId="0" applyFont="1" applyAlignment="1">
      <alignment horizontal="right"/>
    </xf>
    <xf numFmtId="0" fontId="21" fillId="25" borderId="0" xfId="0" applyFont="1" applyFill="1" applyBorder="1" applyAlignment="1">
      <alignment horizontal="justify" vertical="top" wrapText="1"/>
    </xf>
    <xf numFmtId="0" fontId="0" fillId="25" borderId="0" xfId="0" applyFill="1" applyAlignment="1">
      <alignment readingOrder="1"/>
    </xf>
    <xf numFmtId="0" fontId="0" fillId="25" borderId="0" xfId="0" applyFill="1" applyBorder="1" applyAlignment="1">
      <alignment readingOrder="1"/>
    </xf>
    <xf numFmtId="0" fontId="0" fillId="25" borderId="0" xfId="0" applyFill="1" applyBorder="1" applyAlignment="1">
      <alignment readingOrder="2"/>
    </xf>
    <xf numFmtId="0" fontId="0" fillId="0" borderId="0" xfId="0" applyAlignment="1">
      <alignment readingOrder="2"/>
    </xf>
    <xf numFmtId="0" fontId="0" fillId="25" borderId="0" xfId="0" applyFill="1" applyAlignment="1">
      <alignment readingOrder="2"/>
    </xf>
    <xf numFmtId="0" fontId="5" fillId="25" borderId="0" xfId="0" applyFont="1" applyFill="1" applyAlignment="1">
      <alignment readingOrder="1"/>
    </xf>
    <xf numFmtId="0" fontId="5" fillId="25" borderId="0" xfId="0" applyFont="1" applyFill="1" applyBorder="1" applyAlignment="1">
      <alignment readingOrder="1"/>
    </xf>
    <xf numFmtId="0" fontId="5" fillId="25" borderId="0" xfId="0" applyFont="1" applyFill="1" applyAlignment="1">
      <alignment readingOrder="2"/>
    </xf>
    <xf numFmtId="0" fontId="5" fillId="0" borderId="0" xfId="0" applyFont="1" applyAlignment="1">
      <alignment readingOrder="2"/>
    </xf>
    <xf numFmtId="0" fontId="14" fillId="25" borderId="0" xfId="0" applyFont="1" applyFill="1" applyBorder="1" applyAlignment="1">
      <alignment horizontal="center" vertical="top" readingOrder="1"/>
    </xf>
    <xf numFmtId="0" fontId="14" fillId="25" borderId="0" xfId="0" applyFont="1" applyFill="1" applyBorder="1" applyAlignment="1">
      <alignment horizontal="right" readingOrder="1"/>
    </xf>
    <xf numFmtId="0" fontId="14" fillId="25" borderId="0" xfId="0" applyFont="1" applyFill="1" applyBorder="1" applyAlignment="1">
      <alignment horizontal="justify" vertical="top" readingOrder="1"/>
    </xf>
    <xf numFmtId="0" fontId="13" fillId="25" borderId="0" xfId="0" applyFont="1" applyFill="1" applyBorder="1" applyAlignment="1">
      <alignment readingOrder="1"/>
    </xf>
    <xf numFmtId="0" fontId="13" fillId="24" borderId="0" xfId="40" applyFont="1" applyFill="1" applyBorder="1" applyAlignment="1">
      <alignment readingOrder="1"/>
    </xf>
    <xf numFmtId="0" fontId="14" fillId="25" borderId="0" xfId="0" applyFont="1" applyFill="1" applyBorder="1" applyAlignment="1">
      <alignment readingOrder="1"/>
    </xf>
    <xf numFmtId="0" fontId="13" fillId="25" borderId="0" xfId="0" applyFont="1" applyFill="1" applyBorder="1" applyAlignment="1">
      <alignment horizontal="center" readingOrder="1"/>
    </xf>
    <xf numFmtId="164" fontId="14" fillId="24" borderId="0" xfId="40" applyNumberFormat="1" applyFont="1" applyFill="1" applyBorder="1" applyAlignment="1">
      <alignment horizontal="center" readingOrder="1"/>
    </xf>
    <xf numFmtId="0" fontId="5" fillId="0" borderId="0" xfId="0" applyFont="1" applyAlignment="1">
      <alignment horizontal="right" readingOrder="2"/>
    </xf>
    <xf numFmtId="0" fontId="31" fillId="25" borderId="0" xfId="0" applyFont="1" applyFill="1" applyBorder="1"/>
    <xf numFmtId="0" fontId="13" fillId="24" borderId="0" xfId="40" applyFont="1" applyFill="1" applyBorder="1" applyAlignment="1">
      <alignment horizontal="left" indent="1"/>
    </xf>
    <xf numFmtId="0" fontId="14" fillId="25" borderId="0" xfId="0" applyFont="1" applyFill="1" applyBorder="1" applyAlignment="1">
      <alignment horizontal="center" vertical="center" readingOrder="1"/>
    </xf>
    <xf numFmtId="0" fontId="14" fillId="25" borderId="0" xfId="0" applyFont="1" applyFill="1" applyBorder="1" applyAlignment="1">
      <alignment vertical="center" readingOrder="1"/>
    </xf>
    <xf numFmtId="0" fontId="14" fillId="25" borderId="0" xfId="0" applyFont="1" applyFill="1" applyBorder="1" applyAlignment="1">
      <alignment horizontal="right" vertical="center" readingOrder="1"/>
    </xf>
    <xf numFmtId="0" fontId="32" fillId="25" borderId="0" xfId="0" applyFont="1" applyFill="1"/>
    <xf numFmtId="0" fontId="32" fillId="25" borderId="0" xfId="0" applyFont="1" applyFill="1" applyBorder="1"/>
    <xf numFmtId="0" fontId="33" fillId="25" borderId="0" xfId="0" applyFont="1" applyFill="1" applyBorder="1" applyAlignment="1">
      <alignment horizontal="left"/>
    </xf>
    <xf numFmtId="0" fontId="32" fillId="0" borderId="0" xfId="0" applyFont="1"/>
    <xf numFmtId="3" fontId="0" fillId="0" borderId="0" xfId="0" applyNumberFormat="1"/>
    <xf numFmtId="165" fontId="15" fillId="0" borderId="0" xfId="0" applyNumberFormat="1" applyFont="1"/>
    <xf numFmtId="3" fontId="35" fillId="25" borderId="0" xfId="0" applyNumberFormat="1" applyFont="1" applyFill="1" applyBorder="1" applyAlignment="1">
      <alignment horizontal="center"/>
    </xf>
    <xf numFmtId="0" fontId="0" fillId="0" borderId="0" xfId="0" applyFill="1" applyBorder="1" applyAlignment="1">
      <alignment vertical="center"/>
    </xf>
    <xf numFmtId="165" fontId="0" fillId="0" borderId="0" xfId="0" applyNumberFormat="1" applyFill="1" applyBorder="1"/>
    <xf numFmtId="3" fontId="0" fillId="0" borderId="0" xfId="0" applyNumberFormat="1" applyFill="1" applyBorder="1"/>
    <xf numFmtId="0" fontId="27" fillId="24" borderId="0" xfId="40" applyFont="1" applyFill="1" applyBorder="1"/>
    <xf numFmtId="0" fontId="0" fillId="0" borderId="0" xfId="0" applyFill="1"/>
    <xf numFmtId="0" fontId="36" fillId="0" borderId="0" xfId="0" applyFont="1" applyAlignment="1">
      <alignment horizontal="center" wrapText="1"/>
    </xf>
    <xf numFmtId="164" fontId="0" fillId="25" borderId="0" xfId="0" applyNumberFormat="1" applyFill="1" applyBorder="1"/>
    <xf numFmtId="0" fontId="35" fillId="25" borderId="0" xfId="0" applyFont="1" applyFill="1" applyBorder="1" applyAlignment="1">
      <alignment horizontal="left"/>
    </xf>
    <xf numFmtId="3" fontId="39" fillId="25" borderId="0" xfId="0" applyNumberFormat="1" applyFont="1" applyFill="1" applyBorder="1" applyAlignment="1">
      <alignment horizontal="center"/>
    </xf>
    <xf numFmtId="3" fontId="35" fillId="25" borderId="0" xfId="0" applyNumberFormat="1" applyFont="1" applyFill="1" applyBorder="1" applyAlignment="1">
      <alignment horizontal="right"/>
    </xf>
    <xf numFmtId="0" fontId="32" fillId="25" borderId="0" xfId="0" applyFont="1" applyFill="1" applyAlignment="1">
      <alignment vertical="center"/>
    </xf>
    <xf numFmtId="0" fontId="35" fillId="25" borderId="0" xfId="0" applyFont="1" applyFill="1" applyBorder="1" applyAlignment="1">
      <alignment horizontal="left" vertical="center"/>
    </xf>
    <xf numFmtId="0" fontId="33" fillId="25" borderId="0" xfId="0" applyFont="1" applyFill="1" applyBorder="1" applyAlignment="1">
      <alignment horizontal="left" vertical="center"/>
    </xf>
    <xf numFmtId="3" fontId="35" fillId="25" borderId="0" xfId="0" applyNumberFormat="1" applyFont="1" applyFill="1" applyBorder="1" applyAlignment="1">
      <alignment horizontal="right" vertical="center"/>
    </xf>
    <xf numFmtId="0" fontId="32" fillId="0" borderId="0" xfId="0" applyFont="1" applyAlignment="1">
      <alignment vertical="center"/>
    </xf>
    <xf numFmtId="3" fontId="14" fillId="25" borderId="0" xfId="0" applyNumberFormat="1" applyFont="1" applyFill="1" applyBorder="1" applyAlignment="1">
      <alignment horizontal="right"/>
    </xf>
    <xf numFmtId="0" fontId="34" fillId="25" borderId="0" xfId="0" applyFont="1" applyFill="1" applyBorder="1"/>
    <xf numFmtId="0" fontId="29" fillId="25" borderId="0" xfId="0" applyFont="1" applyFill="1"/>
    <xf numFmtId="0" fontId="29" fillId="25" borderId="0" xfId="0" applyFont="1" applyFill="1" applyBorder="1"/>
    <xf numFmtId="0" fontId="29" fillId="0" borderId="0" xfId="0" applyFont="1"/>
    <xf numFmtId="3" fontId="18" fillId="25" borderId="0" xfId="0" applyNumberFormat="1" applyFont="1" applyFill="1"/>
    <xf numFmtId="0" fontId="31" fillId="24" borderId="0" xfId="40" applyFont="1" applyFill="1" applyBorder="1" applyAlignment="1">
      <alignment horizontal="left" vertical="center" indent="1"/>
    </xf>
    <xf numFmtId="0" fontId="23" fillId="0" borderId="0" xfId="0" applyFont="1" applyFill="1"/>
    <xf numFmtId="3" fontId="18" fillId="25" borderId="0" xfId="0" applyNumberFormat="1" applyFont="1" applyFill="1" applyBorder="1" applyAlignment="1">
      <alignment horizontal="right"/>
    </xf>
    <xf numFmtId="0" fontId="15" fillId="0" borderId="0" xfId="0" applyFont="1" applyFill="1" applyBorder="1"/>
    <xf numFmtId="0" fontId="15" fillId="25" borderId="0" xfId="0" applyFont="1" applyFill="1" applyBorder="1" applyAlignment="1">
      <alignment vertical="center"/>
    </xf>
    <xf numFmtId="0" fontId="37" fillId="25" borderId="0" xfId="0" applyFont="1" applyFill="1" applyBorder="1" applyAlignment="1">
      <alignment horizontal="justify" vertical="center" readingOrder="1"/>
    </xf>
    <xf numFmtId="0" fontId="34" fillId="25" borderId="0" xfId="0" applyFont="1" applyFill="1" applyBorder="1" applyAlignment="1">
      <alignment vertical="center"/>
    </xf>
    <xf numFmtId="3" fontId="14" fillId="25" borderId="0" xfId="0" applyNumberFormat="1" applyFont="1" applyFill="1" applyBorder="1"/>
    <xf numFmtId="3" fontId="18" fillId="25" borderId="0" xfId="0" applyNumberFormat="1" applyFont="1" applyFill="1" applyBorder="1"/>
    <xf numFmtId="3" fontId="5" fillId="25" borderId="0" xfId="0" applyNumberFormat="1" applyFont="1" applyFill="1" applyBorder="1"/>
    <xf numFmtId="0" fontId="17" fillId="25" borderId="0" xfId="0" applyFont="1" applyFill="1" applyBorder="1" applyAlignment="1">
      <alignment vertical="center"/>
    </xf>
    <xf numFmtId="0" fontId="6" fillId="25" borderId="0" xfId="0" applyFont="1" applyFill="1" applyBorder="1" applyAlignment="1">
      <alignment vertical="center"/>
    </xf>
    <xf numFmtId="0" fontId="32" fillId="25" borderId="0" xfId="0" applyFont="1" applyFill="1" applyBorder="1" applyAlignment="1">
      <alignment vertical="center"/>
    </xf>
    <xf numFmtId="0" fontId="32" fillId="0" borderId="0" xfId="0" applyFont="1" applyFill="1" applyBorder="1"/>
    <xf numFmtId="3" fontId="38" fillId="0" borderId="0" xfId="0" applyNumberFormat="1" applyFont="1" applyFill="1" applyBorder="1"/>
    <xf numFmtId="164" fontId="0" fillId="0" borderId="0" xfId="0" applyNumberFormat="1" applyFill="1" applyBorder="1"/>
    <xf numFmtId="164" fontId="38" fillId="0" borderId="0" xfId="0" applyNumberFormat="1" applyFont="1" applyFill="1" applyBorder="1"/>
    <xf numFmtId="164" fontId="41" fillId="0" borderId="0" xfId="0" applyNumberFormat="1" applyFont="1" applyFill="1" applyBorder="1"/>
    <xf numFmtId="166" fontId="0" fillId="0" borderId="0" xfId="0" applyNumberFormat="1" applyFill="1" applyBorder="1"/>
    <xf numFmtId="0" fontId="29" fillId="0" borderId="0" xfId="0" applyFont="1" applyFill="1" applyBorder="1"/>
    <xf numFmtId="0" fontId="36" fillId="0" borderId="0" xfId="0" applyFont="1" applyFill="1" applyBorder="1" applyAlignment="1">
      <alignment horizontal="center" wrapText="1"/>
    </xf>
    <xf numFmtId="0" fontId="40" fillId="0" borderId="0" xfId="0" applyFont="1" applyFill="1" applyBorder="1" applyAlignment="1">
      <alignment horizontal="center" vertical="center" wrapText="1"/>
    </xf>
    <xf numFmtId="164" fontId="14" fillId="26" borderId="0" xfId="40" applyNumberFormat="1" applyFont="1" applyFill="1" applyBorder="1" applyAlignment="1">
      <alignment horizontal="center" wrapText="1"/>
    </xf>
    <xf numFmtId="1" fontId="13" fillId="24" borderId="0" xfId="40" applyNumberFormat="1" applyFont="1" applyFill="1" applyBorder="1" applyAlignment="1">
      <alignment horizontal="center" wrapText="1"/>
    </xf>
    <xf numFmtId="1" fontId="13" fillId="24" borderId="12" xfId="40" applyNumberFormat="1" applyFont="1" applyFill="1" applyBorder="1" applyAlignment="1">
      <alignment horizontal="center" wrapText="1"/>
    </xf>
    <xf numFmtId="0" fontId="31" fillId="24" borderId="0" xfId="40" applyFont="1" applyFill="1" applyBorder="1"/>
    <xf numFmtId="167" fontId="14" fillId="24" borderId="0" xfId="40" applyNumberFormat="1" applyFont="1" applyFill="1" applyBorder="1" applyAlignment="1">
      <alignment horizontal="center" wrapText="1"/>
    </xf>
    <xf numFmtId="164" fontId="18" fillId="27" borderId="0" xfId="40" applyNumberFormat="1" applyFont="1" applyFill="1" applyBorder="1" applyAlignment="1">
      <alignment horizontal="center" wrapText="1"/>
    </xf>
    <xf numFmtId="3" fontId="13" fillId="27" borderId="0" xfId="40" applyNumberFormat="1" applyFont="1" applyFill="1" applyBorder="1" applyAlignment="1">
      <alignment horizontal="right" wrapText="1"/>
    </xf>
    <xf numFmtId="3" fontId="14" fillId="27" borderId="0" xfId="40" applyNumberFormat="1" applyFont="1" applyFill="1" applyBorder="1" applyAlignment="1">
      <alignment horizontal="right" wrapText="1"/>
    </xf>
    <xf numFmtId="0" fontId="31" fillId="24" borderId="0" xfId="40" applyFont="1" applyFill="1" applyBorder="1" applyAlignment="1">
      <alignment wrapText="1"/>
    </xf>
    <xf numFmtId="0" fontId="18" fillId="24" borderId="0" xfId="40" applyFont="1" applyFill="1" applyBorder="1"/>
    <xf numFmtId="0" fontId="13" fillId="24" borderId="0" xfId="40" applyFont="1" applyFill="1" applyBorder="1" applyAlignment="1">
      <alignment horizontal="left" vertical="center" indent="1"/>
    </xf>
    <xf numFmtId="3" fontId="14" fillId="26" borderId="0" xfId="40" applyNumberFormat="1" applyFont="1" applyFill="1" applyBorder="1" applyAlignment="1">
      <alignment horizontal="right" wrapText="1"/>
    </xf>
    <xf numFmtId="0" fontId="18" fillId="27" borderId="0" xfId="40" applyFont="1" applyFill="1" applyBorder="1"/>
    <xf numFmtId="0" fontId="51" fillId="24" borderId="0" xfId="40" applyFont="1" applyFill="1" applyBorder="1" applyAlignment="1">
      <alignment wrapText="1"/>
    </xf>
    <xf numFmtId="0" fontId="68" fillId="25" borderId="0" xfId="0" applyFont="1" applyFill="1"/>
    <xf numFmtId="0" fontId="0" fillId="0" borderId="0" xfId="0"/>
    <xf numFmtId="0" fontId="14" fillId="24" borderId="0" xfId="40" applyFont="1" applyFill="1" applyBorder="1" applyAlignment="1">
      <alignment horizontal="left"/>
    </xf>
    <xf numFmtId="0" fontId="18" fillId="24" borderId="0" xfId="40" applyFont="1" applyFill="1" applyBorder="1" applyAlignment="1">
      <alignment horizontal="left" indent="1"/>
    </xf>
    <xf numFmtId="0" fontId="13" fillId="24" borderId="0" xfId="40" applyFont="1" applyFill="1" applyBorder="1" applyAlignment="1">
      <alignment horizontal="left" indent="1"/>
    </xf>
    <xf numFmtId="0" fontId="0" fillId="25" borderId="0" xfId="51" applyFont="1" applyFill="1"/>
    <xf numFmtId="0" fontId="0" fillId="0" borderId="0" xfId="51" applyFont="1"/>
    <xf numFmtId="0" fontId="0" fillId="26" borderId="0" xfId="51" applyFont="1" applyFill="1"/>
    <xf numFmtId="0" fontId="0" fillId="25" borderId="0" xfId="51" applyFont="1" applyFill="1" applyBorder="1"/>
    <xf numFmtId="0" fontId="0" fillId="25" borderId="0" xfId="51" applyFont="1" applyFill="1" applyAlignment="1">
      <alignment vertical="center"/>
    </xf>
    <xf numFmtId="0" fontId="0" fillId="0" borderId="0" xfId="51" applyFont="1" applyAlignment="1">
      <alignment vertical="center"/>
    </xf>
    <xf numFmtId="0" fontId="12" fillId="25" borderId="0" xfId="51" applyFont="1" applyFill="1" applyBorder="1"/>
    <xf numFmtId="49" fontId="13" fillId="25" borderId="12" xfId="51" applyNumberFormat="1" applyFont="1" applyFill="1" applyBorder="1" applyAlignment="1">
      <alignment horizontal="center" vertical="center" wrapText="1"/>
    </xf>
    <xf numFmtId="49" fontId="0" fillId="25" borderId="0" xfId="51" applyNumberFormat="1" applyFont="1" applyFill="1"/>
    <xf numFmtId="0" fontId="13" fillId="24" borderId="0" xfId="61" applyFont="1" applyFill="1" applyBorder="1" applyAlignment="1">
      <alignment horizontal="left" indent="1"/>
    </xf>
    <xf numFmtId="0" fontId="15" fillId="26" borderId="0" xfId="51" applyFont="1" applyFill="1"/>
    <xf numFmtId="0" fontId="14" fillId="24" borderId="0" xfId="61" applyFont="1" applyFill="1" applyBorder="1" applyAlignment="1">
      <alignment horizontal="left" indent="1"/>
    </xf>
    <xf numFmtId="4" fontId="14" fillId="27" borderId="0" xfId="61" applyNumberFormat="1" applyFont="1" applyFill="1" applyBorder="1" applyAlignment="1">
      <alignment horizontal="right" wrapText="1" indent="4"/>
    </xf>
    <xf numFmtId="0" fontId="15" fillId="0" borderId="0" xfId="51" applyFont="1"/>
    <xf numFmtId="0" fontId="26" fillId="26" borderId="0" xfId="51" applyFont="1" applyFill="1"/>
    <xf numFmtId="0" fontId="26" fillId="0" borderId="0" xfId="51" applyFont="1"/>
    <xf numFmtId="0" fontId="52" fillId="26" borderId="0" xfId="51" applyFont="1" applyFill="1" applyAlignment="1">
      <alignment horizontal="center"/>
    </xf>
    <xf numFmtId="0" fontId="52" fillId="0" borderId="0" xfId="51" applyFont="1" applyAlignment="1">
      <alignment horizontal="center"/>
    </xf>
    <xf numFmtId="0" fontId="4" fillId="26" borderId="0" xfId="51" applyFont="1" applyFill="1"/>
    <xf numFmtId="0" fontId="4" fillId="0" borderId="0" xfId="51" applyFont="1"/>
    <xf numFmtId="0" fontId="50" fillId="26" borderId="0" xfId="51" applyFont="1" applyFill="1"/>
    <xf numFmtId="0" fontId="50" fillId="0" borderId="0" xfId="51" applyFont="1"/>
    <xf numFmtId="0" fontId="76" fillId="26" borderId="0" xfId="51" applyFont="1" applyFill="1"/>
    <xf numFmtId="0" fontId="76" fillId="0" borderId="0" xfId="51" applyFont="1"/>
    <xf numFmtId="0" fontId="68" fillId="26" borderId="0" xfId="51" applyFont="1" applyFill="1"/>
    <xf numFmtId="0" fontId="68" fillId="25" borderId="0" xfId="51" applyFont="1" applyFill="1"/>
    <xf numFmtId="0" fontId="68" fillId="0" borderId="0" xfId="51" applyFont="1"/>
    <xf numFmtId="0" fontId="4" fillId="24" borderId="0" xfId="61" applyFont="1" applyFill="1" applyBorder="1" applyAlignment="1">
      <alignment horizontal="left" indent="1"/>
    </xf>
    <xf numFmtId="0" fontId="18" fillId="24" borderId="0" xfId="61" applyFont="1" applyFill="1" applyBorder="1" applyAlignment="1">
      <alignment horizontal="left" indent="1"/>
    </xf>
    <xf numFmtId="1" fontId="18" fillId="24" borderId="0" xfId="61" applyNumberFormat="1" applyFont="1" applyFill="1" applyBorder="1" applyAlignment="1">
      <alignment horizontal="center" wrapText="1"/>
    </xf>
    <xf numFmtId="165" fontId="18" fillId="24" borderId="0" xfId="61" applyNumberFormat="1" applyFont="1" applyFill="1" applyBorder="1" applyAlignment="1">
      <alignment horizontal="center" wrapText="1"/>
    </xf>
    <xf numFmtId="0" fontId="11" fillId="25" borderId="0" xfId="51" applyFont="1" applyFill="1"/>
    <xf numFmtId="0" fontId="11" fillId="0" borderId="0" xfId="51" applyFont="1"/>
    <xf numFmtId="0" fontId="37" fillId="24" borderId="0" xfId="61" applyFont="1" applyFill="1" applyBorder="1"/>
    <xf numFmtId="0" fontId="13" fillId="24" borderId="0" xfId="61" applyFont="1" applyFill="1" applyBorder="1"/>
    <xf numFmtId="0" fontId="5" fillId="0" borderId="0" xfId="51" applyFont="1" applyAlignment="1">
      <alignment horizontal="right"/>
    </xf>
    <xf numFmtId="0" fontId="4" fillId="25" borderId="0" xfId="62" applyFill="1"/>
    <xf numFmtId="0" fontId="4" fillId="0" borderId="0" xfId="62"/>
    <xf numFmtId="0" fontId="4" fillId="25" borderId="0" xfId="62" applyFill="1" applyBorder="1"/>
    <xf numFmtId="0" fontId="15" fillId="25" borderId="0" xfId="62" applyFont="1" applyFill="1" applyBorder="1"/>
    <xf numFmtId="0" fontId="4" fillId="25" borderId="0" xfId="62" applyFill="1" applyAlignment="1">
      <alignment vertical="center"/>
    </xf>
    <xf numFmtId="0" fontId="4" fillId="25" borderId="0" xfId="62" applyFill="1" applyBorder="1" applyAlignment="1">
      <alignment vertical="center"/>
    </xf>
    <xf numFmtId="0" fontId="4" fillId="0" borderId="0" xfId="62" applyAlignment="1">
      <alignment vertical="center"/>
    </xf>
    <xf numFmtId="0" fontId="14" fillId="25" borderId="0" xfId="62" applyFont="1" applyFill="1" applyBorder="1" applyAlignment="1">
      <alignment vertical="center"/>
    </xf>
    <xf numFmtId="0" fontId="12" fillId="25" borderId="0" xfId="62" applyFont="1" applyFill="1" applyBorder="1"/>
    <xf numFmtId="0" fontId="7" fillId="25" borderId="0" xfId="62" applyFont="1" applyFill="1" applyBorder="1"/>
    <xf numFmtId="0" fontId="14" fillId="25" borderId="0" xfId="62" applyFont="1" applyFill="1" applyBorder="1"/>
    <xf numFmtId="0" fontId="15" fillId="25" borderId="0" xfId="62" applyFont="1" applyFill="1"/>
    <xf numFmtId="0" fontId="15" fillId="0" borderId="0" xfId="62" applyFont="1"/>
    <xf numFmtId="167" fontId="14" fillId="25" borderId="0" xfId="62" applyNumberFormat="1" applyFont="1" applyFill="1" applyBorder="1" applyAlignment="1">
      <alignment horizontal="center"/>
    </xf>
    <xf numFmtId="167" fontId="14" fillId="25" borderId="0" xfId="62" applyNumberFormat="1" applyFont="1" applyFill="1" applyBorder="1" applyAlignment="1">
      <alignment horizontal="right" indent="1"/>
    </xf>
    <xf numFmtId="3" fontId="4" fillId="0" borderId="0" xfId="62" applyNumberFormat="1"/>
    <xf numFmtId="167" fontId="14" fillId="25" borderId="0" xfId="62" applyNumberFormat="1" applyFont="1" applyFill="1" applyBorder="1" applyAlignment="1">
      <alignment horizontal="right" indent="2"/>
    </xf>
    <xf numFmtId="0" fontId="49" fillId="25" borderId="0" xfId="62" applyFont="1" applyFill="1" applyBorder="1" applyAlignment="1">
      <alignment horizontal="left" vertical="center"/>
    </xf>
    <xf numFmtId="0" fontId="5" fillId="25" borderId="0" xfId="62" applyFont="1" applyFill="1" applyBorder="1"/>
    <xf numFmtId="0" fontId="5" fillId="0" borderId="0" xfId="62" applyFont="1"/>
    <xf numFmtId="164" fontId="18" fillId="25" borderId="0" xfId="40" applyNumberFormat="1" applyFont="1" applyFill="1" applyBorder="1" applyAlignment="1">
      <alignment horizontal="right" wrapText="1"/>
    </xf>
    <xf numFmtId="3" fontId="18" fillId="25" borderId="0" xfId="40" applyNumberFormat="1" applyFont="1" applyFill="1" applyBorder="1" applyAlignment="1">
      <alignment horizontal="right" wrapText="1"/>
    </xf>
    <xf numFmtId="167" fontId="64" fillId="24" borderId="0" xfId="40" applyNumberFormat="1" applyFont="1" applyFill="1" applyBorder="1" applyAlignment="1">
      <alignment horizontal="center" wrapText="1"/>
    </xf>
    <xf numFmtId="164" fontId="13" fillId="24" borderId="0" xfId="40" applyNumberFormat="1" applyFont="1" applyFill="1" applyBorder="1" applyAlignment="1">
      <alignment horizontal="right" wrapText="1" indent="2"/>
    </xf>
    <xf numFmtId="0" fontId="18" fillId="24" borderId="0" xfId="40" applyFont="1" applyFill="1" applyBorder="1" applyAlignment="1">
      <alignment vertical="top" wrapText="1"/>
    </xf>
    <xf numFmtId="0" fontId="18" fillId="0" borderId="0" xfId="40" applyFont="1" applyFill="1" applyBorder="1" applyAlignment="1">
      <alignment vertical="top" wrapText="1"/>
    </xf>
    <xf numFmtId="0" fontId="56" fillId="25" borderId="0" xfId="62" applyFont="1" applyFill="1"/>
    <xf numFmtId="0" fontId="56" fillId="25" borderId="0" xfId="62" applyFont="1" applyFill="1" applyBorder="1"/>
    <xf numFmtId="0" fontId="56" fillId="0" borderId="0" xfId="62" applyFont="1"/>
    <xf numFmtId="0" fontId="31" fillId="25" borderId="0" xfId="62" applyFont="1" applyFill="1" applyBorder="1"/>
    <xf numFmtId="0" fontId="4" fillId="25" borderId="0" xfId="62" applyFill="1" applyBorder="1" applyAlignment="1"/>
    <xf numFmtId="164" fontId="18" fillId="26" borderId="0" xfId="40" applyNumberFormat="1" applyFont="1" applyFill="1" applyBorder="1" applyAlignment="1">
      <alignment horizontal="right" wrapText="1"/>
    </xf>
    <xf numFmtId="0" fontId="68" fillId="25" borderId="0" xfId="62" applyFont="1" applyFill="1"/>
    <xf numFmtId="0" fontId="68" fillId="25" borderId="0" xfId="62" applyFont="1" applyFill="1" applyBorder="1" applyAlignment="1">
      <alignment vertical="center"/>
    </xf>
    <xf numFmtId="3" fontId="13" fillId="25" borderId="0" xfId="62" applyNumberFormat="1" applyFont="1" applyFill="1" applyBorder="1" applyAlignment="1">
      <alignment horizontal="right" indent="2"/>
    </xf>
    <xf numFmtId="3" fontId="14" fillId="25" borderId="0" xfId="62" applyNumberFormat="1" applyFont="1" applyFill="1" applyBorder="1" applyAlignment="1">
      <alignment horizontal="right" indent="2"/>
    </xf>
    <xf numFmtId="0" fontId="68" fillId="0" borderId="0" xfId="62" applyFont="1" applyAlignment="1"/>
    <xf numFmtId="0" fontId="68" fillId="25" borderId="0" xfId="62" applyFont="1" applyFill="1" applyAlignment="1"/>
    <xf numFmtId="0" fontId="68" fillId="25" borderId="0" xfId="62" applyFont="1" applyFill="1" applyBorder="1" applyAlignment="1"/>
    <xf numFmtId="3" fontId="20" fillId="25" borderId="0" xfId="62" applyNumberFormat="1" applyFont="1" applyFill="1" applyBorder="1" applyAlignment="1">
      <alignment horizontal="right"/>
    </xf>
    <xf numFmtId="0" fontId="68" fillId="0" borderId="0" xfId="62" applyFont="1"/>
    <xf numFmtId="0" fontId="68" fillId="25" borderId="0" xfId="62" applyFont="1" applyFill="1" applyBorder="1"/>
    <xf numFmtId="0" fontId="14" fillId="25" borderId="0" xfId="0" applyNumberFormat="1" applyFont="1" applyFill="1" applyBorder="1" applyAlignment="1"/>
    <xf numFmtId="0" fontId="14" fillId="25" borderId="0" xfId="62" applyFont="1" applyFill="1" applyBorder="1" applyAlignment="1">
      <alignment horizontal="right"/>
    </xf>
    <xf numFmtId="0" fontId="11" fillId="25" borderId="0" xfId="63" applyFont="1" applyFill="1" applyBorder="1" applyAlignment="1">
      <alignment horizontal="left"/>
    </xf>
    <xf numFmtId="0" fontId="13" fillId="24" borderId="0" xfId="40" applyFont="1" applyFill="1" applyBorder="1"/>
    <xf numFmtId="0" fontId="4" fillId="25" borderId="0" xfId="63" applyFill="1" applyAlignment="1"/>
    <xf numFmtId="0" fontId="4" fillId="0" borderId="0" xfId="63" applyAlignment="1"/>
    <xf numFmtId="0" fontId="4" fillId="25" borderId="0" xfId="63" applyFill="1" applyBorder="1" applyAlignment="1"/>
    <xf numFmtId="0" fontId="4" fillId="25" borderId="0" xfId="63" applyFill="1" applyBorder="1"/>
    <xf numFmtId="3" fontId="18" fillId="26" borderId="0" xfId="40" applyNumberFormat="1" applyFont="1" applyFill="1" applyBorder="1" applyAlignment="1">
      <alignment horizontal="right" wrapText="1"/>
    </xf>
    <xf numFmtId="167" fontId="18" fillId="26" borderId="0" xfId="40" applyNumberFormat="1" applyFont="1" applyFill="1" applyBorder="1" applyAlignment="1">
      <alignment horizontal="right" wrapText="1"/>
    </xf>
    <xf numFmtId="167" fontId="14" fillId="24" borderId="0" xfId="40" applyNumberFormat="1" applyFont="1" applyFill="1" applyBorder="1" applyAlignment="1">
      <alignment horizontal="right" wrapText="1" indent="1"/>
    </xf>
    <xf numFmtId="0" fontId="14" fillId="25" borderId="0" xfId="0" applyFont="1" applyFill="1" applyBorder="1" applyAlignment="1"/>
    <xf numFmtId="0" fontId="11" fillId="25" borderId="0" xfId="62" applyFont="1" applyFill="1" applyBorder="1" applyAlignment="1">
      <alignment horizontal="right"/>
    </xf>
    <xf numFmtId="164" fontId="63" fillId="27" borderId="0" xfId="40" applyNumberFormat="1" applyFont="1" applyFill="1" applyBorder="1" applyAlignment="1">
      <alignment horizontal="center" wrapText="1"/>
    </xf>
    <xf numFmtId="165" fontId="57" fillId="26" borderId="0" xfId="40" applyNumberFormat="1" applyFont="1" applyFill="1" applyBorder="1" applyAlignment="1">
      <alignment horizontal="center" wrapText="1"/>
    </xf>
    <xf numFmtId="165" fontId="14" fillId="26" borderId="0" xfId="40" applyNumberFormat="1" applyFont="1" applyFill="1" applyBorder="1" applyAlignment="1">
      <alignment horizontal="center" wrapText="1"/>
    </xf>
    <xf numFmtId="165" fontId="14" fillId="27" borderId="0" xfId="40" applyNumberFormat="1" applyFont="1" applyFill="1" applyBorder="1" applyAlignment="1">
      <alignment horizontal="center" wrapText="1"/>
    </xf>
    <xf numFmtId="1" fontId="14" fillId="25" borderId="0" xfId="62" applyNumberFormat="1" applyFont="1" applyFill="1" applyBorder="1" applyAlignment="1">
      <alignment horizontal="center"/>
    </xf>
    <xf numFmtId="0" fontId="18" fillId="24" borderId="0" xfId="40" applyFont="1" applyFill="1" applyBorder="1" applyAlignment="1">
      <alignment vertical="center"/>
    </xf>
    <xf numFmtId="0" fontId="31" fillId="25" borderId="0" xfId="62" applyFont="1" applyFill="1" applyBorder="1" applyAlignment="1">
      <alignment vertical="center"/>
    </xf>
    <xf numFmtId="0" fontId="65" fillId="25" borderId="0" xfId="62" applyFont="1" applyFill="1" applyBorder="1"/>
    <xf numFmtId="0" fontId="13" fillId="24" borderId="0" xfId="40" applyFont="1" applyFill="1" applyBorder="1" applyAlignment="1"/>
    <xf numFmtId="167" fontId="4" fillId="0" borderId="0" xfId="62" applyNumberFormat="1"/>
    <xf numFmtId="3" fontId="64" fillId="25" borderId="0" xfId="62" applyNumberFormat="1" applyFont="1" applyFill="1" applyBorder="1" applyAlignment="1">
      <alignment horizontal="right"/>
    </xf>
    <xf numFmtId="0" fontId="61" fillId="25" borderId="0" xfId="62" applyFont="1" applyFill="1" applyBorder="1"/>
    <xf numFmtId="3" fontId="4" fillId="0" borderId="0" xfId="62" applyNumberFormat="1" applyAlignment="1">
      <alignment vertical="center"/>
    </xf>
    <xf numFmtId="0" fontId="65" fillId="25" borderId="0" xfId="62" applyFont="1" applyFill="1" applyBorder="1" applyAlignment="1">
      <alignment vertical="center"/>
    </xf>
    <xf numFmtId="0" fontId="13" fillId="24" borderId="0" xfId="40" applyFont="1" applyFill="1" applyBorder="1" applyAlignment="1">
      <alignment horizontal="center" vertical="center"/>
    </xf>
    <xf numFmtId="0" fontId="15" fillId="0" borderId="12" xfId="53" applyFont="1" applyBorder="1" applyAlignment="1">
      <alignment horizontal="center" vertical="center"/>
    </xf>
    <xf numFmtId="2" fontId="14" fillId="24" borderId="0" xfId="40" applyNumberFormat="1" applyFont="1" applyFill="1" applyBorder="1" applyAlignment="1">
      <alignment horizontal="right" wrapText="1" indent="1"/>
    </xf>
    <xf numFmtId="2" fontId="14" fillId="24" borderId="0" xfId="40" applyNumberFormat="1" applyFont="1" applyFill="1" applyBorder="1" applyAlignment="1">
      <alignment horizontal="center" wrapText="1"/>
    </xf>
    <xf numFmtId="165" fontId="20" fillId="24" borderId="0" xfId="58" applyNumberFormat="1" applyFont="1" applyFill="1" applyBorder="1" applyAlignment="1">
      <alignment horizontal="center" wrapText="1"/>
    </xf>
    <xf numFmtId="0" fontId="81" fillId="0" borderId="0" xfId="62" applyFont="1" applyAlignment="1">
      <alignment vertical="center"/>
    </xf>
    <xf numFmtId="49" fontId="18" fillId="24" borderId="0" xfId="40" applyNumberFormat="1" applyFont="1" applyFill="1" applyBorder="1" applyAlignment="1">
      <alignment horizontal="center" vertical="center" wrapText="1"/>
    </xf>
    <xf numFmtId="0" fontId="81" fillId="0" borderId="0" xfId="62" applyFont="1"/>
    <xf numFmtId="3" fontId="18" fillId="24" borderId="0" xfId="40" applyNumberFormat="1" applyFont="1" applyFill="1" applyBorder="1" applyAlignment="1">
      <alignment horizontal="center" wrapText="1"/>
    </xf>
    <xf numFmtId="49" fontId="4" fillId="25" borderId="0" xfId="62" applyNumberFormat="1" applyFill="1" applyBorder="1" applyAlignment="1">
      <alignment vertical="center"/>
    </xf>
    <xf numFmtId="49" fontId="14" fillId="25" borderId="0" xfId="62" applyNumberFormat="1" applyFont="1" applyFill="1" applyBorder="1" applyAlignment="1">
      <alignment vertical="center"/>
    </xf>
    <xf numFmtId="165" fontId="20" fillId="24" borderId="0" xfId="40" applyNumberFormat="1" applyFont="1" applyFill="1" applyBorder="1" applyAlignment="1">
      <alignment horizontal="center" vertical="center" wrapText="1"/>
    </xf>
    <xf numFmtId="165" fontId="81" fillId="0" borderId="0" xfId="62" applyNumberFormat="1" applyFont="1"/>
    <xf numFmtId="0" fontId="18" fillId="24" borderId="0" xfId="40" applyFont="1" applyFill="1" applyBorder="1" applyAlignment="1">
      <alignment horizontal="justify" vertical="center"/>
    </xf>
    <xf numFmtId="165" fontId="14" fillId="27" borderId="0" xfId="40" applyNumberFormat="1" applyFont="1" applyFill="1" applyBorder="1" applyAlignment="1">
      <alignment horizontal="left" wrapText="1"/>
    </xf>
    <xf numFmtId="0" fontId="13" fillId="24" borderId="0" xfId="40" applyFont="1" applyFill="1" applyBorder="1" applyAlignment="1">
      <alignment horizontal="left"/>
    </xf>
    <xf numFmtId="0" fontId="14" fillId="25" borderId="0" xfId="63" applyFont="1" applyFill="1" applyBorder="1" applyAlignment="1">
      <alignment horizontal="center" vertical="center" wrapText="1"/>
    </xf>
    <xf numFmtId="0" fontId="14" fillId="0" borderId="0" xfId="63" applyFont="1" applyBorder="1" applyAlignment="1">
      <alignment horizontal="center" vertical="center" wrapText="1"/>
    </xf>
    <xf numFmtId="0" fontId="4" fillId="29" borderId="0" xfId="63" applyFont="1" applyFill="1" applyBorder="1" applyAlignment="1">
      <alignment horizontal="center"/>
    </xf>
    <xf numFmtId="0" fontId="4" fillId="25" borderId="0" xfId="63" applyFont="1" applyFill="1" applyBorder="1"/>
    <xf numFmtId="0" fontId="19" fillId="25" borderId="0" xfId="0" applyFont="1" applyFill="1" applyBorder="1" applyAlignment="1"/>
    <xf numFmtId="164" fontId="14" fillId="24" borderId="0" xfId="40" applyNumberFormat="1" applyFont="1" applyFill="1" applyBorder="1" applyAlignment="1">
      <alignment wrapText="1"/>
    </xf>
    <xf numFmtId="164" fontId="24" fillId="24" borderId="0" xfId="40" applyNumberFormat="1" applyFont="1" applyFill="1" applyBorder="1" applyAlignment="1">
      <alignment wrapText="1"/>
    </xf>
    <xf numFmtId="164" fontId="19" fillId="24" borderId="0" xfId="40" applyNumberFormat="1" applyFont="1" applyFill="1" applyBorder="1" applyAlignment="1">
      <alignment wrapText="1"/>
    </xf>
    <xf numFmtId="164" fontId="19" fillId="24" borderId="0" xfId="40" applyNumberFormat="1" applyFont="1" applyFill="1" applyBorder="1" applyAlignment="1">
      <alignment horizontal="left" wrapText="1"/>
    </xf>
    <xf numFmtId="0" fontId="13" fillId="25" borderId="0" xfId="0" applyFont="1" applyFill="1" applyBorder="1" applyAlignment="1">
      <alignment horizontal="justify" vertical="center" readingOrder="1"/>
    </xf>
    <xf numFmtId="0" fontId="14" fillId="25" borderId="0" xfId="0" applyFont="1" applyFill="1" applyBorder="1" applyAlignment="1">
      <alignment horizontal="justify" vertical="center" readingOrder="1"/>
    </xf>
    <xf numFmtId="0" fontId="11" fillId="25" borderId="0" xfId="0" applyFont="1" applyFill="1" applyBorder="1" applyAlignment="1">
      <alignment horizontal="left"/>
    </xf>
    <xf numFmtId="0" fontId="0" fillId="25" borderId="18" xfId="0" applyFill="1" applyBorder="1"/>
    <xf numFmtId="0" fontId="0" fillId="25" borderId="18" xfId="0" applyFill="1" applyBorder="1" applyAlignment="1">
      <alignment horizontal="left"/>
    </xf>
    <xf numFmtId="0" fontId="0" fillId="25" borderId="19" xfId="0" applyFill="1" applyBorder="1"/>
    <xf numFmtId="0" fontId="0" fillId="25" borderId="19" xfId="0" applyFill="1" applyBorder="1" applyAlignment="1">
      <alignment vertical="center"/>
    </xf>
    <xf numFmtId="0" fontId="16" fillId="31" borderId="20" xfId="0" applyFont="1" applyFill="1" applyBorder="1" applyAlignment="1">
      <alignment horizontal="center" vertical="center"/>
    </xf>
    <xf numFmtId="0" fontId="13" fillId="25" borderId="18" xfId="0" applyFont="1" applyFill="1" applyBorder="1" applyAlignment="1">
      <alignment horizontal="right"/>
    </xf>
    <xf numFmtId="0" fontId="83" fillId="24" borderId="0" xfId="40" applyFont="1" applyFill="1" applyBorder="1"/>
    <xf numFmtId="0" fontId="11" fillId="25" borderId="23" xfId="0" applyFont="1" applyFill="1" applyBorder="1" applyAlignment="1">
      <alignment horizontal="left"/>
    </xf>
    <xf numFmtId="0" fontId="11" fillId="25" borderId="20" xfId="0" applyFont="1" applyFill="1" applyBorder="1" applyAlignment="1">
      <alignment horizontal="left"/>
    </xf>
    <xf numFmtId="0" fontId="0" fillId="25" borderId="20" xfId="0" applyFill="1" applyBorder="1" applyAlignment="1">
      <alignment vertical="center"/>
    </xf>
    <xf numFmtId="0" fontId="0" fillId="25" borderId="20" xfId="0" applyFill="1" applyBorder="1"/>
    <xf numFmtId="0" fontId="68" fillId="25" borderId="20" xfId="0" applyFont="1" applyFill="1" applyBorder="1"/>
    <xf numFmtId="0" fontId="84" fillId="25" borderId="0" xfId="62" applyFont="1" applyFill="1" applyBorder="1"/>
    <xf numFmtId="0" fontId="50" fillId="25" borderId="0" xfId="62" applyFont="1" applyFill="1" applyBorder="1" applyAlignment="1">
      <alignment horizontal="left"/>
    </xf>
    <xf numFmtId="0" fontId="4" fillId="25" borderId="18" xfId="62" applyFill="1" applyBorder="1"/>
    <xf numFmtId="0" fontId="4" fillId="25" borderId="22" xfId="62" applyFill="1" applyBorder="1"/>
    <xf numFmtId="0" fontId="4" fillId="25" borderId="21" xfId="62" applyFill="1" applyBorder="1"/>
    <xf numFmtId="0" fontId="4" fillId="25" borderId="19" xfId="62" applyFill="1" applyBorder="1"/>
    <xf numFmtId="0" fontId="15" fillId="0" borderId="0" xfId="62" applyFont="1" applyBorder="1"/>
    <xf numFmtId="0" fontId="68" fillId="0" borderId="0" xfId="62" applyFont="1" applyBorder="1" applyAlignment="1"/>
    <xf numFmtId="0" fontId="4" fillId="25" borderId="19" xfId="62" applyFill="1" applyBorder="1" applyAlignment="1"/>
    <xf numFmtId="0" fontId="26" fillId="25" borderId="0" xfId="62" applyFont="1" applyFill="1" applyBorder="1"/>
    <xf numFmtId="0" fontId="13" fillId="25" borderId="18" xfId="63" applyFont="1" applyFill="1" applyBorder="1" applyAlignment="1">
      <alignment horizontal="left"/>
    </xf>
    <xf numFmtId="0" fontId="8" fillId="25" borderId="21" xfId="63" applyFont="1" applyFill="1" applyBorder="1"/>
    <xf numFmtId="0" fontId="8" fillId="25" borderId="19" xfId="63" applyFont="1" applyFill="1" applyBorder="1"/>
    <xf numFmtId="0" fontId="4" fillId="25" borderId="18" xfId="62" applyFill="1" applyBorder="1" applyAlignment="1">
      <alignment horizontal="left"/>
    </xf>
    <xf numFmtId="0" fontId="11" fillId="25" borderId="23" xfId="62" applyFont="1" applyFill="1" applyBorder="1" applyAlignment="1">
      <alignment horizontal="left"/>
    </xf>
    <xf numFmtId="0" fontId="4" fillId="25" borderId="20" xfId="62" applyFill="1" applyBorder="1"/>
    <xf numFmtId="0" fontId="4" fillId="25" borderId="20" xfId="62" applyFill="1" applyBorder="1" applyAlignment="1">
      <alignment vertical="center"/>
    </xf>
    <xf numFmtId="49" fontId="4" fillId="25" borderId="20" xfId="62" applyNumberFormat="1" applyFill="1" applyBorder="1" applyAlignment="1">
      <alignment vertical="center"/>
    </xf>
    <xf numFmtId="0" fontId="15" fillId="25" borderId="20" xfId="62" applyFont="1" applyFill="1" applyBorder="1"/>
    <xf numFmtId="0" fontId="16" fillId="32" borderId="20" xfId="62" applyFont="1" applyFill="1" applyBorder="1" applyAlignment="1">
      <alignment horizontal="center" vertical="center"/>
    </xf>
    <xf numFmtId="0" fontId="97" fillId="25" borderId="0" xfId="62" applyFont="1" applyFill="1" applyBorder="1" applyAlignment="1">
      <alignment horizontal="left" vertical="center"/>
    </xf>
    <xf numFmtId="0" fontId="83" fillId="24" borderId="0" xfId="40" applyFont="1" applyFill="1" applyBorder="1" applyAlignment="1">
      <alignment horizontal="left" indent="1"/>
    </xf>
    <xf numFmtId="0" fontId="85" fillId="25" borderId="0" xfId="62" applyFont="1" applyFill="1" applyBorder="1"/>
    <xf numFmtId="3" fontId="95" fillId="25" borderId="0" xfId="62" applyNumberFormat="1" applyFont="1" applyFill="1" applyBorder="1" applyAlignment="1">
      <alignment horizontal="right"/>
    </xf>
    <xf numFmtId="167" fontId="86" fillId="25" borderId="0" xfId="62" applyNumberFormat="1" applyFont="1" applyFill="1" applyBorder="1" applyAlignment="1">
      <alignment horizontal="center"/>
    </xf>
    <xf numFmtId="167" fontId="86" fillId="25" borderId="0" xfId="62" applyNumberFormat="1" applyFont="1" applyFill="1" applyBorder="1" applyAlignment="1">
      <alignment horizontal="right" indent="2"/>
    </xf>
    <xf numFmtId="167" fontId="83" fillId="25" borderId="0" xfId="62" applyNumberFormat="1" applyFont="1" applyFill="1" applyBorder="1" applyAlignment="1">
      <alignment horizontal="right" indent="1"/>
    </xf>
    <xf numFmtId="167" fontId="83" fillId="24" borderId="0" xfId="40" applyNumberFormat="1" applyFont="1" applyFill="1" applyBorder="1" applyAlignment="1">
      <alignment horizontal="center" wrapText="1"/>
    </xf>
    <xf numFmtId="167" fontId="83" fillId="24" borderId="0" xfId="40" applyNumberFormat="1" applyFont="1" applyFill="1" applyBorder="1" applyAlignment="1">
      <alignment horizontal="right" wrapText="1" indent="1"/>
    </xf>
    <xf numFmtId="0" fontId="86" fillId="25" borderId="0" xfId="62" applyFont="1" applyFill="1" applyBorder="1"/>
    <xf numFmtId="165" fontId="83" fillId="24" borderId="0" xfId="58" applyNumberFormat="1" applyFont="1" applyFill="1" applyBorder="1" applyAlignment="1">
      <alignment horizontal="center" wrapText="1"/>
    </xf>
    <xf numFmtId="167" fontId="86" fillId="24" borderId="0" xfId="40" applyNumberFormat="1" applyFont="1" applyFill="1" applyBorder="1" applyAlignment="1">
      <alignment horizontal="center" wrapText="1"/>
    </xf>
    <xf numFmtId="0" fontId="50" fillId="26" borderId="31" xfId="62" applyFont="1" applyFill="1" applyBorder="1" applyAlignment="1">
      <alignment vertical="center"/>
    </xf>
    <xf numFmtId="0" fontId="4" fillId="26" borderId="32" xfId="62" applyFont="1" applyFill="1" applyBorder="1" applyAlignment="1">
      <alignment vertical="center"/>
    </xf>
    <xf numFmtId="0" fontId="4" fillId="26" borderId="33" xfId="62" applyFont="1" applyFill="1" applyBorder="1" applyAlignment="1">
      <alignment vertical="center"/>
    </xf>
    <xf numFmtId="0" fontId="84" fillId="25" borderId="0" xfId="62" applyFont="1" applyFill="1" applyBorder="1" applyAlignment="1">
      <alignment vertical="center"/>
    </xf>
    <xf numFmtId="0" fontId="50" fillId="26" borderId="32" xfId="62" applyFont="1" applyFill="1" applyBorder="1" applyAlignment="1">
      <alignment vertical="center"/>
    </xf>
    <xf numFmtId="0" fontId="50" fillId="26" borderId="33" xfId="62" applyFont="1" applyFill="1" applyBorder="1" applyAlignment="1">
      <alignment vertical="center"/>
    </xf>
    <xf numFmtId="0" fontId="16" fillId="32" borderId="19" xfId="62" applyFont="1" applyFill="1" applyBorder="1" applyAlignment="1">
      <alignment horizontal="center" vertical="center"/>
    </xf>
    <xf numFmtId="0" fontId="0" fillId="0" borderId="18" xfId="0" applyBorder="1"/>
    <xf numFmtId="0" fontId="4" fillId="33" borderId="0" xfId="62" applyFill="1"/>
    <xf numFmtId="0" fontId="11" fillId="33" borderId="0" xfId="62" applyFont="1" applyFill="1" applyBorder="1" applyAlignment="1"/>
    <xf numFmtId="0" fontId="12" fillId="33" borderId="0" xfId="62" applyFont="1" applyFill="1" applyBorder="1" applyAlignment="1">
      <alignment horizontal="justify" vertical="top" wrapText="1"/>
    </xf>
    <xf numFmtId="0" fontId="4" fillId="33" borderId="0" xfId="62" applyFill="1" applyBorder="1"/>
    <xf numFmtId="0" fontId="103" fillId="33" borderId="0" xfId="62" applyFont="1" applyFill="1" applyBorder="1" applyAlignment="1">
      <alignment horizontal="right"/>
    </xf>
    <xf numFmtId="0" fontId="12" fillId="34" borderId="0" xfId="62" applyFont="1" applyFill="1" applyBorder="1" applyAlignment="1">
      <alignment horizontal="justify" vertical="top" wrapText="1"/>
    </xf>
    <xf numFmtId="0" fontId="4" fillId="34" borderId="0" xfId="62" applyFill="1" applyBorder="1"/>
    <xf numFmtId="0" fontId="18" fillId="34" borderId="0" xfId="62" applyFont="1" applyFill="1" applyBorder="1" applyAlignment="1">
      <alignment horizontal="right"/>
    </xf>
    <xf numFmtId="0" fontId="44" fillId="0" borderId="0" xfId="62" applyFont="1"/>
    <xf numFmtId="0" fontId="4" fillId="0" borderId="0" xfId="62" applyFont="1"/>
    <xf numFmtId="0" fontId="4" fillId="0" borderId="0" xfId="62" applyAlignment="1">
      <alignment horizontal="right"/>
    </xf>
    <xf numFmtId="0" fontId="45" fillId="0" borderId="0" xfId="62" applyFont="1"/>
    <xf numFmtId="0" fontId="42" fillId="0" borderId="0" xfId="62" applyFont="1"/>
    <xf numFmtId="0" fontId="4" fillId="34" borderId="0" xfId="62" applyFill="1"/>
    <xf numFmtId="0" fontId="22" fillId="34" borderId="0" xfId="62" applyFont="1" applyFill="1" applyBorder="1" applyAlignment="1">
      <alignment horizontal="center" vertical="center"/>
    </xf>
    <xf numFmtId="0" fontId="5" fillId="34" borderId="0" xfId="62" applyFont="1" applyFill="1" applyBorder="1"/>
    <xf numFmtId="164" fontId="20" fillId="34" borderId="0" xfId="62" applyNumberFormat="1" applyFont="1" applyFill="1" applyBorder="1" applyAlignment="1">
      <alignment horizontal="center"/>
    </xf>
    <xf numFmtId="164" fontId="14" fillId="34" borderId="0" xfId="40" applyNumberFormat="1" applyFont="1" applyFill="1" applyBorder="1" applyAlignment="1">
      <alignment horizontal="center" wrapText="1"/>
    </xf>
    <xf numFmtId="164" fontId="14" fillId="35" borderId="0" xfId="40" applyNumberFormat="1" applyFont="1" applyFill="1" applyBorder="1" applyAlignment="1">
      <alignment horizontal="center" wrapText="1"/>
    </xf>
    <xf numFmtId="0" fontId="14" fillId="34" borderId="0" xfId="62" applyFont="1" applyFill="1" applyBorder="1"/>
    <xf numFmtId="0" fontId="13" fillId="34" borderId="0" xfId="62" applyFont="1" applyFill="1" applyBorder="1" applyAlignment="1">
      <alignment horizontal="center"/>
    </xf>
    <xf numFmtId="0" fontId="4" fillId="34" borderId="0" xfId="62" applyFill="1" applyAlignment="1">
      <alignment horizontal="center" vertical="center"/>
    </xf>
    <xf numFmtId="0" fontId="12" fillId="36" borderId="0" xfId="62" applyFont="1" applyFill="1" applyBorder="1" applyAlignment="1">
      <alignment horizontal="justify" vertical="top" wrapText="1"/>
    </xf>
    <xf numFmtId="0" fontId="12" fillId="37" borderId="0" xfId="62" applyFont="1" applyFill="1" applyBorder="1" applyAlignment="1">
      <alignment horizontal="justify" vertical="top" wrapText="1"/>
    </xf>
    <xf numFmtId="0" fontId="14" fillId="37" borderId="0" xfId="62" applyFont="1" applyFill="1" applyBorder="1"/>
    <xf numFmtId="0" fontId="12" fillId="37" borderId="0" xfId="62" applyFont="1" applyFill="1" applyBorder="1"/>
    <xf numFmtId="0" fontId="4" fillId="37" borderId="0" xfId="62" applyFill="1"/>
    <xf numFmtId="0" fontId="4" fillId="37" borderId="0" xfId="62" applyFill="1" applyBorder="1"/>
    <xf numFmtId="0" fontId="4" fillId="37" borderId="0" xfId="62" applyFill="1" applyAlignment="1">
      <alignment vertical="center"/>
    </xf>
    <xf numFmtId="164" fontId="14" fillId="37" borderId="0" xfId="40" applyNumberFormat="1" applyFont="1" applyFill="1" applyBorder="1" applyAlignment="1">
      <alignment horizontal="center" wrapText="1"/>
    </xf>
    <xf numFmtId="164" fontId="13" fillId="37" borderId="0" xfId="40" applyNumberFormat="1" applyFont="1" applyFill="1" applyBorder="1" applyAlignment="1">
      <alignment horizontal="left" wrapText="1"/>
    </xf>
    <xf numFmtId="0" fontId="14" fillId="37" borderId="0" xfId="62" applyFont="1" applyFill="1" applyBorder="1" applyAlignment="1">
      <alignment vertical="center"/>
    </xf>
    <xf numFmtId="164" fontId="30" fillId="37" borderId="0" xfId="40" applyNumberFormat="1" applyFont="1" applyFill="1" applyBorder="1" applyAlignment="1">
      <alignment horizontal="left" vertical="center" wrapText="1"/>
    </xf>
    <xf numFmtId="0" fontId="15" fillId="37" borderId="0" xfId="62" applyFont="1" applyFill="1" applyBorder="1"/>
    <xf numFmtId="0" fontId="14" fillId="37" borderId="0" xfId="62" applyFont="1" applyFill="1" applyBorder="1" applyAlignment="1">
      <alignment vertical="center" wrapText="1"/>
    </xf>
    <xf numFmtId="0" fontId="30" fillId="37" borderId="0" xfId="62" applyFont="1" applyFill="1" applyBorder="1" applyAlignment="1">
      <alignment vertical="center"/>
    </xf>
    <xf numFmtId="0" fontId="4" fillId="37" borderId="38" xfId="62" applyFill="1" applyBorder="1"/>
    <xf numFmtId="0" fontId="14" fillId="37" borderId="38" xfId="62" applyFont="1" applyFill="1" applyBorder="1"/>
    <xf numFmtId="0" fontId="14" fillId="37" borderId="0" xfId="62" applyFont="1" applyFill="1" applyBorder="1" applyAlignment="1">
      <alignment horizontal="justify" vertical="top"/>
    </xf>
    <xf numFmtId="0" fontId="5" fillId="37" borderId="0" xfId="62" applyFont="1" applyFill="1" applyBorder="1"/>
    <xf numFmtId="164" fontId="20" fillId="37" borderId="0" xfId="62" applyNumberFormat="1" applyFont="1" applyFill="1" applyBorder="1" applyAlignment="1">
      <alignment horizontal="center"/>
    </xf>
    <xf numFmtId="0" fontId="12" fillId="37" borderId="38" xfId="62" applyFont="1" applyFill="1" applyBorder="1" applyAlignment="1">
      <alignment horizontal="justify" vertical="top" wrapText="1"/>
    </xf>
    <xf numFmtId="0" fontId="12" fillId="37" borderId="0" xfId="62" applyFont="1" applyFill="1" applyBorder="1" applyAlignment="1">
      <alignment horizontal="justify" vertical="center" wrapText="1"/>
    </xf>
    <xf numFmtId="0" fontId="26" fillId="37" borderId="38" xfId="62" applyFont="1" applyFill="1" applyBorder="1"/>
    <xf numFmtId="0" fontId="104" fillId="39" borderId="0" xfId="62" applyFont="1" applyFill="1" applyBorder="1" applyAlignment="1">
      <alignment horizontal="center" vertical="center"/>
    </xf>
    <xf numFmtId="0" fontId="4" fillId="37" borderId="39" xfId="62" applyFill="1" applyBorder="1"/>
    <xf numFmtId="0" fontId="4" fillId="32" borderId="30" xfId="62" applyFill="1" applyBorder="1"/>
    <xf numFmtId="0" fontId="4" fillId="31" borderId="14" xfId="62" applyFill="1" applyBorder="1"/>
    <xf numFmtId="0" fontId="4" fillId="37" borderId="40" xfId="62" applyFill="1" applyBorder="1"/>
    <xf numFmtId="0" fontId="4" fillId="37" borderId="14" xfId="62" applyFill="1" applyBorder="1"/>
    <xf numFmtId="0" fontId="0" fillId="0" borderId="41" xfId="0" applyFill="1" applyBorder="1"/>
    <xf numFmtId="164" fontId="19" fillId="24" borderId="43" xfId="40" applyNumberFormat="1" applyFont="1" applyFill="1" applyBorder="1" applyAlignment="1">
      <alignment horizontal="left" wrapText="1"/>
    </xf>
    <xf numFmtId="164" fontId="19" fillId="24" borderId="18" xfId="40" applyNumberFormat="1" applyFont="1" applyFill="1" applyBorder="1" applyAlignment="1">
      <alignment horizontal="left" wrapText="1"/>
    </xf>
    <xf numFmtId="164" fontId="14" fillId="24" borderId="18" xfId="40" applyNumberFormat="1" applyFont="1" applyFill="1" applyBorder="1" applyAlignment="1">
      <alignment horizontal="center" wrapText="1"/>
    </xf>
    <xf numFmtId="0" fontId="14" fillId="25" borderId="22" xfId="0" applyFont="1" applyFill="1" applyBorder="1"/>
    <xf numFmtId="0" fontId="14" fillId="25" borderId="21" xfId="0" applyFont="1" applyFill="1" applyBorder="1"/>
    <xf numFmtId="0" fontId="14" fillId="25" borderId="19" xfId="0" applyFont="1" applyFill="1" applyBorder="1"/>
    <xf numFmtId="164" fontId="14" fillId="24" borderId="19" xfId="40" applyNumberFormat="1" applyFont="1" applyFill="1" applyBorder="1" applyAlignment="1">
      <alignment horizontal="center" wrapText="1"/>
    </xf>
    <xf numFmtId="164" fontId="14" fillId="24" borderId="41" xfId="40" applyNumberFormat="1" applyFont="1" applyFill="1" applyBorder="1" applyAlignment="1">
      <alignment horizontal="center" readingOrder="1"/>
    </xf>
    <xf numFmtId="0" fontId="14" fillId="25" borderId="18" xfId="0" applyFont="1" applyFill="1" applyBorder="1" applyAlignment="1">
      <alignment readingOrder="1"/>
    </xf>
    <xf numFmtId="164" fontId="14" fillId="24" borderId="18" xfId="40" applyNumberFormat="1" applyFont="1" applyFill="1" applyBorder="1" applyAlignment="1">
      <alignment horizontal="center" readingOrder="1"/>
    </xf>
    <xf numFmtId="0" fontId="13" fillId="24" borderId="42" xfId="40" applyFont="1" applyFill="1" applyBorder="1" applyAlignment="1">
      <alignment horizontal="right" readingOrder="1"/>
    </xf>
    <xf numFmtId="0" fontId="14" fillId="25" borderId="23" xfId="0" applyFont="1" applyFill="1" applyBorder="1" applyAlignment="1">
      <alignment readingOrder="1"/>
    </xf>
    <xf numFmtId="0" fontId="19" fillId="25" borderId="20" xfId="0" applyFont="1" applyFill="1" applyBorder="1" applyAlignment="1">
      <alignment horizontal="left" indent="1" readingOrder="1"/>
    </xf>
    <xf numFmtId="164" fontId="14" fillId="24" borderId="23" xfId="40" applyNumberFormat="1" applyFont="1" applyFill="1" applyBorder="1" applyAlignment="1">
      <alignment horizontal="center" readingOrder="1"/>
    </xf>
    <xf numFmtId="164" fontId="14" fillId="24" borderId="22" xfId="40" applyNumberFormat="1" applyFont="1" applyFill="1" applyBorder="1" applyAlignment="1">
      <alignment horizontal="center" readingOrder="1"/>
    </xf>
    <xf numFmtId="164" fontId="14" fillId="24" borderId="20" xfId="40" applyNumberFormat="1" applyFont="1" applyFill="1" applyBorder="1" applyAlignment="1">
      <alignment horizontal="center" readingOrder="1"/>
    </xf>
    <xf numFmtId="0" fontId="0" fillId="0" borderId="0" xfId="0" applyBorder="1" applyAlignment="1">
      <alignment readingOrder="2"/>
    </xf>
    <xf numFmtId="0" fontId="11" fillId="25" borderId="22" xfId="0" applyFont="1" applyFill="1" applyBorder="1" applyAlignment="1">
      <alignment readingOrder="1"/>
    </xf>
    <xf numFmtId="0" fontId="0" fillId="25" borderId="22" xfId="0" applyFill="1" applyBorder="1" applyAlignment="1">
      <alignment readingOrder="1"/>
    </xf>
    <xf numFmtId="0" fontId="0" fillId="25" borderId="21" xfId="0" applyFill="1" applyBorder="1" applyAlignment="1">
      <alignment readingOrder="1"/>
    </xf>
    <xf numFmtId="0" fontId="5" fillId="25" borderId="19" xfId="0" applyFont="1" applyFill="1" applyBorder="1" applyAlignment="1">
      <alignment readingOrder="1"/>
    </xf>
    <xf numFmtId="0" fontId="11" fillId="25" borderId="0" xfId="0" applyFont="1" applyFill="1" applyBorder="1" applyAlignment="1">
      <alignment horizontal="left" readingOrder="1"/>
    </xf>
    <xf numFmtId="0" fontId="0" fillId="37" borderId="0" xfId="0" applyFill="1"/>
    <xf numFmtId="0" fontId="0" fillId="37" borderId="0" xfId="0" applyFill="1" applyBorder="1" applyAlignment="1">
      <alignment horizontal="left"/>
    </xf>
    <xf numFmtId="0" fontId="12" fillId="37" borderId="0" xfId="0" applyFont="1" applyFill="1" applyBorder="1" applyAlignment="1">
      <alignment horizontal="justify" vertical="top" wrapText="1"/>
    </xf>
    <xf numFmtId="0" fontId="0" fillId="37" borderId="0" xfId="0" applyFill="1" applyBorder="1"/>
    <xf numFmtId="0" fontId="11" fillId="37" borderId="0" xfId="0" applyFont="1" applyFill="1" applyBorder="1" applyAlignment="1">
      <alignment horizontal="left"/>
    </xf>
    <xf numFmtId="0" fontId="0" fillId="37" borderId="0" xfId="0" applyFill="1" applyAlignment="1">
      <alignment vertical="center"/>
    </xf>
    <xf numFmtId="0" fontId="0" fillId="37" borderId="0" xfId="0" applyFill="1" applyBorder="1" applyAlignment="1">
      <alignment vertical="center"/>
    </xf>
    <xf numFmtId="0" fontId="13" fillId="37" borderId="0" xfId="0" applyFont="1" applyFill="1" applyBorder="1"/>
    <xf numFmtId="0" fontId="14" fillId="37" borderId="0" xfId="0" applyFont="1" applyFill="1" applyBorder="1"/>
    <xf numFmtId="0" fontId="13" fillId="38" borderId="0" xfId="40" applyFont="1" applyFill="1" applyBorder="1"/>
    <xf numFmtId="0" fontId="32" fillId="25" borderId="20" xfId="0" applyFont="1" applyFill="1" applyBorder="1" applyAlignment="1">
      <alignment vertical="center"/>
    </xf>
    <xf numFmtId="3" fontId="14" fillId="25" borderId="0" xfId="59" applyNumberFormat="1" applyFont="1" applyFill="1" applyBorder="1" applyAlignment="1">
      <alignment horizontal="right"/>
    </xf>
    <xf numFmtId="167" fontId="14" fillId="25" borderId="0" xfId="59" applyNumberFormat="1" applyFont="1" applyFill="1" applyBorder="1" applyAlignment="1">
      <alignment horizontal="right"/>
    </xf>
    <xf numFmtId="0" fontId="32" fillId="25" borderId="20" xfId="0" applyFont="1" applyFill="1" applyBorder="1"/>
    <xf numFmtId="3" fontId="14" fillId="25" borderId="0" xfId="59" applyNumberFormat="1" applyFont="1" applyFill="1" applyBorder="1"/>
    <xf numFmtId="0" fontId="0" fillId="25" borderId="21" xfId="51" applyFont="1" applyFill="1" applyBorder="1"/>
    <xf numFmtId="0" fontId="0" fillId="26" borderId="0" xfId="51" applyFont="1" applyFill="1" applyBorder="1"/>
    <xf numFmtId="0" fontId="0" fillId="25" borderId="19" xfId="51" applyFont="1" applyFill="1" applyBorder="1"/>
    <xf numFmtId="49" fontId="7" fillId="25" borderId="19" xfId="51" applyNumberFormat="1" applyFont="1" applyFill="1" applyBorder="1"/>
    <xf numFmtId="0" fontId="12" fillId="26" borderId="19" xfId="51" applyFont="1" applyFill="1" applyBorder="1"/>
    <xf numFmtId="0" fontId="7" fillId="26" borderId="19" xfId="51" applyFont="1" applyFill="1" applyBorder="1"/>
    <xf numFmtId="0" fontId="30" fillId="26" borderId="19" xfId="51" applyFont="1" applyFill="1" applyBorder="1"/>
    <xf numFmtId="0" fontId="52" fillId="26" borderId="19" xfId="51" applyFont="1" applyFill="1" applyBorder="1" applyAlignment="1">
      <alignment horizontal="center"/>
    </xf>
    <xf numFmtId="0" fontId="4" fillId="26" borderId="0" xfId="51" applyFont="1" applyFill="1" applyBorder="1"/>
    <xf numFmtId="0" fontId="50" fillId="26" borderId="0" xfId="51" applyFont="1" applyFill="1" applyBorder="1"/>
    <xf numFmtId="0" fontId="8" fillId="26" borderId="19" xfId="51" applyFont="1" applyFill="1" applyBorder="1"/>
    <xf numFmtId="0" fontId="76" fillId="26" borderId="0" xfId="51" applyFont="1" applyFill="1" applyBorder="1"/>
    <xf numFmtId="0" fontId="77" fillId="26" borderId="19" xfId="51" applyFont="1" applyFill="1" applyBorder="1"/>
    <xf numFmtId="0" fontId="71" fillId="26" borderId="19" xfId="51" applyFont="1" applyFill="1" applyBorder="1"/>
    <xf numFmtId="0" fontId="11" fillId="25" borderId="19" xfId="51" applyFont="1" applyFill="1" applyBorder="1"/>
    <xf numFmtId="0" fontId="7" fillId="25" borderId="19" xfId="51" applyFont="1" applyFill="1" applyBorder="1"/>
    <xf numFmtId="0" fontId="71" fillId="25" borderId="19" xfId="51" applyFont="1" applyFill="1" applyBorder="1"/>
    <xf numFmtId="0" fontId="32" fillId="25" borderId="19" xfId="0" applyFont="1" applyFill="1" applyBorder="1" applyAlignment="1">
      <alignment vertical="center"/>
    </xf>
    <xf numFmtId="0" fontId="32" fillId="25" borderId="19" xfId="0" applyFont="1" applyFill="1" applyBorder="1"/>
    <xf numFmtId="0" fontId="29" fillId="25" borderId="19" xfId="0" applyFont="1" applyFill="1" applyBorder="1"/>
    <xf numFmtId="0" fontId="29" fillId="25" borderId="20" xfId="0" applyFont="1" applyFill="1" applyBorder="1"/>
    <xf numFmtId="0" fontId="31" fillId="27" borderId="0" xfId="40" applyFont="1" applyFill="1" applyBorder="1" applyAlignment="1">
      <alignment horizontal="left" vertical="top" wrapText="1"/>
    </xf>
    <xf numFmtId="0" fontId="11" fillId="26" borderId="41" xfId="0" applyFont="1" applyFill="1" applyBorder="1" applyAlignment="1">
      <alignment horizontal="center" vertical="center"/>
    </xf>
    <xf numFmtId="0" fontId="11" fillId="26" borderId="41" xfId="0" applyFont="1" applyFill="1" applyBorder="1" applyAlignment="1">
      <alignment horizontal="center" vertical="center" readingOrder="1"/>
    </xf>
    <xf numFmtId="0" fontId="18" fillId="26" borderId="41" xfId="0" applyFont="1" applyFill="1" applyBorder="1" applyAlignment="1">
      <alignment horizontal="center" vertical="center"/>
    </xf>
    <xf numFmtId="164" fontId="14" fillId="39" borderId="39" xfId="40" applyNumberFormat="1" applyFont="1" applyFill="1" applyBorder="1" applyAlignment="1">
      <alignment horizontal="center" wrapText="1"/>
    </xf>
    <xf numFmtId="0" fontId="14" fillId="37" borderId="0" xfId="62" applyFont="1" applyFill="1" applyBorder="1" applyAlignment="1">
      <alignment horizontal="left" vertical="center"/>
    </xf>
    <xf numFmtId="0" fontId="12" fillId="37" borderId="0" xfId="62" applyFont="1" applyFill="1" applyBorder="1" applyAlignment="1">
      <alignment horizontal="left" vertical="center"/>
    </xf>
    <xf numFmtId="0" fontId="19" fillId="25" borderId="0" xfId="0" applyFont="1" applyFill="1" applyBorder="1" applyAlignment="1"/>
    <xf numFmtId="0" fontId="13" fillId="25" borderId="0" xfId="0" applyFont="1" applyFill="1" applyBorder="1" applyAlignment="1">
      <alignment horizontal="center"/>
    </xf>
    <xf numFmtId="0" fontId="26" fillId="37" borderId="18" xfId="0" applyFont="1" applyFill="1" applyBorder="1" applyAlignment="1">
      <alignment vertical="center"/>
    </xf>
    <xf numFmtId="0" fontId="12" fillId="37" borderId="18" xfId="0" applyFont="1" applyFill="1" applyBorder="1" applyAlignment="1">
      <alignment horizontal="justify" vertical="top" wrapText="1"/>
    </xf>
    <xf numFmtId="0" fontId="14" fillId="37" borderId="18" xfId="0" applyFont="1" applyFill="1" applyBorder="1"/>
    <xf numFmtId="0" fontId="13" fillId="40" borderId="0" xfId="40" applyFont="1" applyFill="1" applyBorder="1"/>
    <xf numFmtId="0" fontId="13" fillId="42" borderId="0" xfId="40" applyFont="1" applyFill="1" applyBorder="1"/>
    <xf numFmtId="0" fontId="13" fillId="32" borderId="0" xfId="0" applyFont="1" applyFill="1" applyBorder="1"/>
    <xf numFmtId="0" fontId="0" fillId="36" borderId="0" xfId="0" applyFill="1" applyBorder="1"/>
    <xf numFmtId="0" fontId="13" fillId="41" borderId="0" xfId="40" applyFont="1" applyFill="1" applyBorder="1"/>
    <xf numFmtId="0" fontId="14" fillId="36" borderId="0" xfId="0" applyFont="1" applyFill="1" applyBorder="1"/>
    <xf numFmtId="0" fontId="30" fillId="36" borderId="0" xfId="0" applyFont="1" applyFill="1" applyBorder="1"/>
    <xf numFmtId="0" fontId="13" fillId="36" borderId="0" xfId="0" applyFont="1" applyFill="1" applyBorder="1"/>
    <xf numFmtId="0" fontId="0" fillId="36" borderId="18" xfId="0" applyFill="1" applyBorder="1"/>
    <xf numFmtId="0" fontId="13" fillId="36" borderId="18" xfId="0" applyFont="1" applyFill="1" applyBorder="1"/>
    <xf numFmtId="0" fontId="14" fillId="36" borderId="18" xfId="0" applyFont="1" applyFill="1" applyBorder="1"/>
    <xf numFmtId="0" fontId="108" fillId="36" borderId="0" xfId="68" applyFont="1" applyFill="1" applyBorder="1" applyAlignment="1" applyProtection="1"/>
    <xf numFmtId="0" fontId="109" fillId="41" borderId="0" xfId="40" applyFont="1" applyFill="1" applyBorder="1"/>
    <xf numFmtId="0" fontId="4" fillId="30" borderId="47" xfId="62" applyFill="1" applyBorder="1"/>
    <xf numFmtId="3" fontId="83" fillId="25" borderId="0" xfId="59" applyNumberFormat="1" applyFont="1" applyFill="1" applyBorder="1" applyAlignment="1">
      <alignment horizontal="right"/>
    </xf>
    <xf numFmtId="0" fontId="0" fillId="26" borderId="0" xfId="51" applyFont="1" applyFill="1" applyBorder="1" applyAlignment="1">
      <alignment vertical="center"/>
    </xf>
    <xf numFmtId="0" fontId="15" fillId="26" borderId="0" xfId="51" applyFont="1" applyFill="1" applyBorder="1"/>
    <xf numFmtId="0" fontId="26" fillId="26" borderId="0" xfId="51" applyFont="1" applyFill="1" applyBorder="1"/>
    <xf numFmtId="0" fontId="52" fillId="26" borderId="0" xfId="51" applyFont="1" applyFill="1" applyBorder="1" applyAlignment="1">
      <alignment horizontal="center"/>
    </xf>
    <xf numFmtId="0" fontId="111" fillId="27" borderId="0" xfId="61" applyFont="1" applyFill="1" applyBorder="1" applyAlignment="1">
      <alignment horizontal="left" indent="1"/>
    </xf>
    <xf numFmtId="0" fontId="68" fillId="26" borderId="0" xfId="51" applyFont="1" applyFill="1" applyBorder="1"/>
    <xf numFmtId="0" fontId="112" fillId="26" borderId="0" xfId="51" applyFont="1" applyFill="1" applyBorder="1"/>
    <xf numFmtId="0" fontId="11" fillId="26" borderId="0" xfId="51" applyFont="1" applyFill="1" applyBorder="1"/>
    <xf numFmtId="0" fontId="109" fillId="27" borderId="0" xfId="61" applyFont="1" applyFill="1" applyBorder="1" applyAlignment="1">
      <alignment horizontal="left" indent="1"/>
    </xf>
    <xf numFmtId="0" fontId="88" fillId="26" borderId="15" xfId="62" applyFont="1" applyFill="1" applyBorder="1" applyAlignment="1">
      <alignment vertical="center"/>
    </xf>
    <xf numFmtId="0" fontId="50" fillId="26" borderId="33" xfId="63" applyFont="1" applyFill="1" applyBorder="1" applyAlignment="1">
      <alignment horizontal="left" vertical="center"/>
    </xf>
    <xf numFmtId="0" fontId="88" fillId="26" borderId="15" xfId="0" applyFont="1" applyFill="1" applyBorder="1" applyAlignment="1">
      <alignment vertical="center"/>
    </xf>
    <xf numFmtId="0" fontId="15" fillId="26" borderId="16" xfId="62" applyFont="1" applyFill="1" applyBorder="1" applyAlignment="1">
      <alignment vertical="center"/>
    </xf>
    <xf numFmtId="0" fontId="6" fillId="26" borderId="16" xfId="62" applyFont="1" applyFill="1" applyBorder="1" applyAlignment="1">
      <alignment vertical="center"/>
    </xf>
    <xf numFmtId="0" fontId="6" fillId="26" borderId="17" xfId="62" applyFont="1" applyFill="1" applyBorder="1" applyAlignment="1">
      <alignment vertical="center"/>
    </xf>
    <xf numFmtId="0" fontId="16" fillId="31" borderId="50" xfId="62" applyFont="1" applyFill="1" applyBorder="1" applyAlignment="1">
      <alignment horizontal="center" vertical="center"/>
    </xf>
    <xf numFmtId="0" fontId="11" fillId="25" borderId="0" xfId="62" applyFont="1" applyFill="1" applyBorder="1" applyAlignment="1">
      <alignment horizontal="left"/>
    </xf>
    <xf numFmtId="164" fontId="96" fillId="25" borderId="0" xfId="40" applyNumberFormat="1" applyFont="1" applyFill="1" applyBorder="1" applyAlignment="1">
      <alignment horizontal="right" wrapText="1"/>
    </xf>
    <xf numFmtId="164" fontId="96" fillId="26" borderId="0" xfId="40" applyNumberFormat="1" applyFont="1" applyFill="1" applyBorder="1" applyAlignment="1">
      <alignment horizontal="right" wrapText="1"/>
    </xf>
    <xf numFmtId="0" fontId="16" fillId="32" borderId="19" xfId="63" applyFont="1" applyFill="1" applyBorder="1" applyAlignment="1">
      <alignment horizontal="center" vertical="center"/>
    </xf>
    <xf numFmtId="0" fontId="13" fillId="25" borderId="0" xfId="62" applyFont="1" applyFill="1" applyBorder="1" applyAlignment="1">
      <alignment horizontal="center"/>
    </xf>
    <xf numFmtId="0" fontId="4" fillId="25" borderId="0" xfId="70" applyFill="1"/>
    <xf numFmtId="0" fontId="4" fillId="25" borderId="18" xfId="70" applyFill="1" applyBorder="1" applyAlignment="1">
      <alignment horizontal="left"/>
    </xf>
    <xf numFmtId="0" fontId="5" fillId="25" borderId="18" xfId="70" applyFont="1" applyFill="1" applyBorder="1"/>
    <xf numFmtId="0" fontId="5" fillId="0" borderId="18" xfId="70" applyFont="1" applyBorder="1"/>
    <xf numFmtId="0" fontId="4" fillId="25" borderId="18" xfId="70" applyFill="1" applyBorder="1"/>
    <xf numFmtId="0" fontId="4" fillId="0" borderId="0" xfId="70"/>
    <xf numFmtId="0" fontId="10" fillId="25" borderId="0" xfId="70" applyFont="1" applyFill="1" applyBorder="1" applyAlignment="1">
      <alignment horizontal="left"/>
    </xf>
    <xf numFmtId="0" fontId="5" fillId="25" borderId="0" xfId="70" applyFont="1" applyFill="1" applyBorder="1"/>
    <xf numFmtId="0" fontId="14" fillId="25" borderId="0" xfId="70" applyFont="1" applyFill="1" applyBorder="1"/>
    <xf numFmtId="0" fontId="4" fillId="25" borderId="21" xfId="70" applyFill="1" applyBorder="1"/>
    <xf numFmtId="0" fontId="4" fillId="25" borderId="0" xfId="70" applyFill="1" applyBorder="1"/>
    <xf numFmtId="0" fontId="7" fillId="25" borderId="19" xfId="70" applyFont="1" applyFill="1" applyBorder="1"/>
    <xf numFmtId="0" fontId="4" fillId="25" borderId="0" xfId="70" applyFill="1" applyAlignment="1">
      <alignment vertical="center"/>
    </xf>
    <xf numFmtId="0" fontId="4" fillId="25" borderId="0" xfId="70" applyFill="1" applyBorder="1" applyAlignment="1">
      <alignment vertical="center"/>
    </xf>
    <xf numFmtId="0" fontId="4" fillId="0" borderId="0" xfId="70" applyAlignment="1">
      <alignment vertical="center"/>
    </xf>
    <xf numFmtId="0" fontId="12" fillId="25" borderId="0" xfId="70" applyFont="1" applyFill="1" applyBorder="1"/>
    <xf numFmtId="0" fontId="5" fillId="0" borderId="0" xfId="70" applyFont="1"/>
    <xf numFmtId="0" fontId="13" fillId="25" borderId="0" xfId="70" applyFont="1" applyFill="1" applyBorder="1" applyAlignment="1"/>
    <xf numFmtId="0" fontId="13" fillId="25" borderId="0" xfId="70" applyFont="1" applyFill="1" applyBorder="1" applyAlignment="1">
      <alignment horizontal="center"/>
    </xf>
    <xf numFmtId="0" fontId="12" fillId="25" borderId="0" xfId="70" applyFont="1" applyFill="1" applyBorder="1" applyAlignment="1">
      <alignment vertical="center"/>
    </xf>
    <xf numFmtId="0" fontId="32" fillId="25" borderId="0" xfId="70" applyFont="1" applyFill="1"/>
    <xf numFmtId="0" fontId="32" fillId="25" borderId="0" xfId="70" applyFont="1" applyFill="1" applyBorder="1"/>
    <xf numFmtId="3" fontId="35" fillId="25" borderId="0" xfId="70" applyNumberFormat="1" applyFont="1" applyFill="1" applyBorder="1" applyAlignment="1">
      <alignment horizontal="right"/>
    </xf>
    <xf numFmtId="0" fontId="32" fillId="0" borderId="0" xfId="70" applyFont="1"/>
    <xf numFmtId="0" fontId="13" fillId="25" borderId="0" xfId="70" applyFont="1" applyFill="1" applyBorder="1"/>
    <xf numFmtId="0" fontId="14" fillId="25" borderId="0" xfId="70" applyFont="1" applyFill="1" applyBorder="1" applyAlignment="1">
      <alignment horizontal="left" indent="2"/>
    </xf>
    <xf numFmtId="3" fontId="14" fillId="26" borderId="0" xfId="70" applyNumberFormat="1" applyFont="1" applyFill="1"/>
    <xf numFmtId="0" fontId="14" fillId="25" borderId="0" xfId="70" applyFont="1" applyFill="1" applyBorder="1" applyAlignment="1">
      <alignment horizontal="right"/>
    </xf>
    <xf numFmtId="0" fontId="34" fillId="25" borderId="19" xfId="70" applyFont="1" applyFill="1" applyBorder="1"/>
    <xf numFmtId="0" fontId="14" fillId="26" borderId="0" xfId="70" applyFont="1" applyFill="1" applyBorder="1"/>
    <xf numFmtId="0" fontId="4" fillId="0" borderId="0" xfId="70" applyFill="1"/>
    <xf numFmtId="0" fontId="4" fillId="25" borderId="0" xfId="70" applyFill="1" applyAlignment="1">
      <alignment vertical="top"/>
    </xf>
    <xf numFmtId="0" fontId="4" fillId="25" borderId="0" xfId="70" applyFill="1" applyBorder="1" applyAlignment="1">
      <alignment vertical="top"/>
    </xf>
    <xf numFmtId="0" fontId="7" fillId="25" borderId="19" xfId="70" applyFont="1" applyFill="1" applyBorder="1" applyAlignment="1">
      <alignment vertical="top"/>
    </xf>
    <xf numFmtId="0" fontId="54" fillId="25" borderId="0" xfId="70" applyFont="1" applyFill="1" applyBorder="1" applyAlignment="1">
      <alignment vertical="top" wrapText="1"/>
    </xf>
    <xf numFmtId="0" fontId="4" fillId="0" borderId="0" xfId="70" applyAlignment="1">
      <alignment vertical="top"/>
    </xf>
    <xf numFmtId="0" fontId="54" fillId="25" borderId="0" xfId="70" applyFont="1" applyFill="1" applyBorder="1" applyAlignment="1">
      <alignment wrapText="1"/>
    </xf>
    <xf numFmtId="0" fontId="13" fillId="25" borderId="0" xfId="70" applyFont="1" applyFill="1" applyBorder="1" applyAlignment="1">
      <alignment horizontal="right"/>
    </xf>
    <xf numFmtId="0" fontId="4" fillId="25" borderId="0" xfId="70" applyFill="1" applyAlignment="1"/>
    <xf numFmtId="0" fontId="4" fillId="25" borderId="0" xfId="70" applyFill="1" applyBorder="1" applyAlignment="1"/>
    <xf numFmtId="3" fontId="83" fillId="26" borderId="0" xfId="70" applyNumberFormat="1" applyFont="1" applyFill="1" applyBorder="1" applyAlignment="1">
      <alignment horizontal="right"/>
    </xf>
    <xf numFmtId="0" fontId="7" fillId="25" borderId="19" xfId="70" applyFont="1" applyFill="1" applyBorder="1" applyAlignment="1"/>
    <xf numFmtId="0" fontId="4" fillId="0" borderId="0" xfId="70" applyAlignment="1"/>
    <xf numFmtId="0" fontId="7" fillId="25" borderId="19" xfId="70" applyFont="1" applyFill="1" applyBorder="1" applyAlignment="1">
      <alignment vertical="center"/>
    </xf>
    <xf numFmtId="3" fontId="115" fillId="26" borderId="0" xfId="70" applyNumberFormat="1" applyFont="1" applyFill="1" applyBorder="1" applyAlignment="1">
      <alignment horizontal="right"/>
    </xf>
    <xf numFmtId="4" fontId="14" fillId="26" borderId="0" xfId="70" applyNumberFormat="1" applyFont="1" applyFill="1" applyBorder="1" applyAlignment="1">
      <alignment horizontal="right"/>
    </xf>
    <xf numFmtId="0" fontId="12" fillId="26" borderId="0" xfId="70" applyFont="1" applyFill="1" applyBorder="1"/>
    <xf numFmtId="0" fontId="13" fillId="26" borderId="0" xfId="70" applyFont="1" applyFill="1" applyBorder="1" applyAlignment="1">
      <alignment horizontal="right"/>
    </xf>
    <xf numFmtId="0" fontId="31" fillId="25" borderId="0" xfId="70" applyFont="1" applyFill="1" applyBorder="1" applyAlignment="1">
      <alignment vertical="center"/>
    </xf>
    <xf numFmtId="0" fontId="86" fillId="25" borderId="0" xfId="70" applyFont="1" applyFill="1" applyBorder="1" applyAlignment="1">
      <alignment horizontal="left" vertical="center"/>
    </xf>
    <xf numFmtId="0" fontId="16" fillId="39" borderId="19" xfId="70" applyFont="1" applyFill="1" applyBorder="1" applyAlignment="1">
      <alignment horizontal="center" vertical="center"/>
    </xf>
    <xf numFmtId="0" fontId="14" fillId="0" borderId="0" xfId="70" applyFont="1"/>
    <xf numFmtId="0" fontId="4" fillId="0" borderId="0" xfId="62" applyBorder="1"/>
    <xf numFmtId="164" fontId="14" fillId="27" borderId="0" xfId="40" applyNumberFormat="1" applyFont="1" applyFill="1" applyBorder="1" applyAlignment="1">
      <alignment horizontal="center" wrapText="1"/>
    </xf>
    <xf numFmtId="0" fontId="4" fillId="26" borderId="0" xfId="71" applyFill="1" applyBorder="1"/>
    <xf numFmtId="0" fontId="4" fillId="25" borderId="21" xfId="72" applyFill="1" applyBorder="1"/>
    <xf numFmtId="0" fontId="4" fillId="25" borderId="19" xfId="72" applyFill="1" applyBorder="1"/>
    <xf numFmtId="0" fontId="58" fillId="0" borderId="0" xfId="70" applyFont="1"/>
    <xf numFmtId="0" fontId="4" fillId="25" borderId="22" xfId="70" applyFill="1" applyBorder="1"/>
    <xf numFmtId="0" fontId="13" fillId="26" borderId="11" xfId="70" applyFont="1" applyFill="1" applyBorder="1" applyAlignment="1">
      <alignment horizontal="center"/>
    </xf>
    <xf numFmtId="0" fontId="4" fillId="26" borderId="0" xfId="70" applyFill="1" applyBorder="1"/>
    <xf numFmtId="0" fontId="13" fillId="24" borderId="0" xfId="40" applyFont="1" applyFill="1" applyBorder="1" applyAlignment="1">
      <alignment vertical="center"/>
    </xf>
    <xf numFmtId="164" fontId="18" fillId="25" borderId="0" xfId="40" applyNumberFormat="1" applyFont="1" applyFill="1" applyBorder="1" applyAlignment="1">
      <alignment horizontal="right" vertical="center" wrapText="1"/>
    </xf>
    <xf numFmtId="164" fontId="18" fillId="26" borderId="0" xfId="40" applyNumberFormat="1" applyFont="1" applyFill="1" applyBorder="1" applyAlignment="1">
      <alignment horizontal="right" vertical="center" wrapText="1"/>
    </xf>
    <xf numFmtId="0" fontId="13" fillId="24" borderId="0" xfId="40" applyFont="1" applyFill="1" applyBorder="1" applyAlignment="1">
      <alignment horizontal="justify" vertical="center"/>
    </xf>
    <xf numFmtId="0" fontId="84" fillId="25" borderId="0" xfId="70" applyFont="1" applyFill="1" applyBorder="1"/>
    <xf numFmtId="3" fontId="4" fillId="0" borderId="0" xfId="70" applyNumberFormat="1"/>
    <xf numFmtId="165" fontId="4" fillId="0" borderId="0" xfId="70" applyNumberFormat="1"/>
    <xf numFmtId="0" fontId="13" fillId="27" borderId="0" xfId="40" applyFont="1" applyFill="1" applyBorder="1" applyAlignment="1">
      <alignment horizontal="left"/>
    </xf>
    <xf numFmtId="0" fontId="15" fillId="25" borderId="0" xfId="70" applyFont="1" applyFill="1" applyBorder="1"/>
    <xf numFmtId="0" fontId="18" fillId="27" borderId="0" xfId="40" applyFont="1" applyFill="1" applyBorder="1" applyAlignment="1">
      <alignment horizontal="left" indent="1"/>
    </xf>
    <xf numFmtId="0" fontId="13" fillId="26" borderId="0" xfId="70" applyFont="1" applyFill="1" applyBorder="1" applyAlignment="1">
      <alignment horizontal="left"/>
    </xf>
    <xf numFmtId="0" fontId="4" fillId="0" borderId="0" xfId="70" applyBorder="1"/>
    <xf numFmtId="0" fontId="4" fillId="25" borderId="20" xfId="70" applyFill="1" applyBorder="1"/>
    <xf numFmtId="0" fontId="14" fillId="27" borderId="0" xfId="40" applyFont="1" applyFill="1" applyBorder="1" applyAlignment="1">
      <alignment horizontal="left"/>
    </xf>
    <xf numFmtId="0" fontId="18" fillId="25" borderId="0" xfId="70" applyFont="1" applyFill="1" applyBorder="1" applyAlignment="1">
      <alignment horizontal="left"/>
    </xf>
    <xf numFmtId="0" fontId="18" fillId="26" borderId="0" xfId="70" applyFont="1" applyFill="1" applyBorder="1" applyAlignment="1">
      <alignment horizontal="right"/>
    </xf>
    <xf numFmtId="167" fontId="96" fillId="26" borderId="0" xfId="40" applyNumberFormat="1" applyFont="1" applyFill="1" applyBorder="1" applyAlignment="1">
      <alignment horizontal="right" wrapText="1"/>
    </xf>
    <xf numFmtId="0" fontId="31" fillId="25" borderId="0" xfId="70" applyFont="1" applyFill="1" applyBorder="1"/>
    <xf numFmtId="0" fontId="0" fillId="26" borderId="0" xfId="0" applyFill="1"/>
    <xf numFmtId="0" fontId="16" fillId="31" borderId="54" xfId="52" applyFont="1" applyFill="1" applyBorder="1" applyAlignment="1">
      <alignment horizontal="center" vertical="center"/>
    </xf>
    <xf numFmtId="0" fontId="13" fillId="25" borderId="11" xfId="62" applyFont="1" applyFill="1" applyBorder="1" applyAlignment="1">
      <alignment horizontal="center"/>
    </xf>
    <xf numFmtId="0" fontId="14" fillId="25" borderId="0" xfId="62" applyFont="1" applyFill="1" applyBorder="1" applyAlignment="1">
      <alignment horizontal="left" indent="1"/>
    </xf>
    <xf numFmtId="0" fontId="83" fillId="25" borderId="0" xfId="62" applyFont="1" applyFill="1" applyBorder="1" applyAlignment="1">
      <alignment horizontal="left"/>
    </xf>
    <xf numFmtId="0" fontId="11" fillId="25" borderId="0" xfId="70" applyFont="1" applyFill="1" applyBorder="1" applyAlignment="1">
      <alignment horizontal="right"/>
    </xf>
    <xf numFmtId="0" fontId="56" fillId="25" borderId="0" xfId="70" applyFont="1" applyFill="1"/>
    <xf numFmtId="0" fontId="56" fillId="25" borderId="20" xfId="70" applyFont="1" applyFill="1" applyBorder="1"/>
    <xf numFmtId="1" fontId="96" fillId="26" borderId="0" xfId="70" applyNumberFormat="1" applyFont="1" applyFill="1" applyBorder="1" applyAlignment="1">
      <alignment horizontal="right"/>
    </xf>
    <xf numFmtId="0" fontId="56" fillId="25" borderId="0" xfId="70" applyFont="1" applyFill="1" applyBorder="1"/>
    <xf numFmtId="0" fontId="56" fillId="0" borderId="0" xfId="70" applyFont="1"/>
    <xf numFmtId="0" fontId="15" fillId="25" borderId="0" xfId="70" applyFont="1" applyFill="1"/>
    <xf numFmtId="0" fontId="15" fillId="25" borderId="20" xfId="70" applyFont="1" applyFill="1" applyBorder="1"/>
    <xf numFmtId="1" fontId="18" fillId="26" borderId="0" xfId="70" applyNumberFormat="1" applyFont="1" applyFill="1" applyBorder="1" applyAlignment="1">
      <alignment horizontal="right"/>
    </xf>
    <xf numFmtId="0" fontId="15" fillId="0" borderId="0" xfId="70" applyFont="1"/>
    <xf numFmtId="0" fontId="14" fillId="26" borderId="0" xfId="70" applyFont="1" applyFill="1" applyBorder="1" applyAlignment="1">
      <alignment horizontal="left"/>
    </xf>
    <xf numFmtId="0" fontId="58" fillId="25" borderId="0" xfId="70" applyFont="1" applyFill="1"/>
    <xf numFmtId="0" fontId="87" fillId="25" borderId="20" xfId="70" applyFont="1" applyFill="1" applyBorder="1"/>
    <xf numFmtId="0" fontId="92" fillId="25" borderId="0" xfId="70" applyFont="1" applyFill="1" applyBorder="1" applyAlignment="1">
      <alignment horizontal="left"/>
    </xf>
    <xf numFmtId="0" fontId="31" fillId="25" borderId="0" xfId="70" applyFont="1" applyFill="1"/>
    <xf numFmtId="0" fontId="94" fillId="25" borderId="20" xfId="70" applyFont="1" applyFill="1" applyBorder="1"/>
    <xf numFmtId="3" fontId="96" fillId="26" borderId="0" xfId="70" applyNumberFormat="1" applyFont="1" applyFill="1" applyBorder="1" applyAlignment="1">
      <alignment horizontal="right"/>
    </xf>
    <xf numFmtId="0" fontId="31" fillId="0" borderId="0" xfId="70" applyFont="1"/>
    <xf numFmtId="3" fontId="18" fillId="26" borderId="0" xfId="70" applyNumberFormat="1" applyFont="1" applyFill="1" applyBorder="1" applyAlignment="1">
      <alignment horizontal="right"/>
    </xf>
    <xf numFmtId="3" fontId="7" fillId="25" borderId="0" xfId="70" applyNumberFormat="1" applyFont="1" applyFill="1" applyBorder="1"/>
    <xf numFmtId="0" fontId="84" fillId="25" borderId="20" xfId="70" applyFont="1" applyFill="1" applyBorder="1"/>
    <xf numFmtId="167" fontId="96" fillId="26" borderId="0" xfId="70" applyNumberFormat="1" applyFont="1" applyFill="1" applyBorder="1" applyAlignment="1">
      <alignment horizontal="right"/>
    </xf>
    <xf numFmtId="0" fontId="30" fillId="25" borderId="0" xfId="70" applyFont="1" applyFill="1" applyBorder="1" applyAlignment="1">
      <alignment horizontal="left"/>
    </xf>
    <xf numFmtId="1" fontId="14" fillId="25" borderId="0" xfId="70" applyNumberFormat="1" applyFont="1" applyFill="1" applyBorder="1" applyAlignment="1">
      <alignment horizontal="left" indent="1"/>
    </xf>
    <xf numFmtId="1" fontId="14" fillId="28" borderId="0" xfId="70" applyNumberFormat="1" applyFont="1" applyFill="1" applyBorder="1" applyAlignment="1">
      <alignment horizontal="left" indent="1"/>
    </xf>
    <xf numFmtId="0" fontId="31" fillId="25" borderId="0" xfId="70" applyFont="1" applyFill="1" applyBorder="1" applyAlignment="1"/>
    <xf numFmtId="0" fontId="58" fillId="25" borderId="0" xfId="70" applyFont="1" applyFill="1" applyBorder="1" applyAlignment="1"/>
    <xf numFmtId="0" fontId="4" fillId="26" borderId="20" xfId="70" applyFill="1" applyBorder="1"/>
    <xf numFmtId="0" fontId="18" fillId="26" borderId="0" xfId="70" applyFont="1" applyFill="1" applyBorder="1"/>
    <xf numFmtId="0" fontId="60" fillId="26" borderId="0" xfId="70" applyFont="1" applyFill="1" applyBorder="1" applyAlignment="1"/>
    <xf numFmtId="0" fontId="31" fillId="26" borderId="0" xfId="70" applyFont="1" applyFill="1" applyBorder="1"/>
    <xf numFmtId="0" fontId="18" fillId="26" borderId="0" xfId="70" applyFont="1" applyFill="1" applyBorder="1" applyAlignment="1">
      <alignment horizontal="left" wrapText="1"/>
    </xf>
    <xf numFmtId="0" fontId="7" fillId="26" borderId="0" xfId="70" applyFont="1" applyFill="1" applyBorder="1"/>
    <xf numFmtId="0" fontId="58" fillId="26" borderId="0" xfId="70" applyFont="1" applyFill="1" applyBorder="1"/>
    <xf numFmtId="0" fontId="13" fillId="26" borderId="0" xfId="70" applyFont="1" applyFill="1" applyBorder="1" applyAlignment="1">
      <alignment horizontal="center"/>
    </xf>
    <xf numFmtId="0" fontId="13" fillId="26" borderId="0" xfId="70" applyFont="1" applyFill="1" applyBorder="1" applyAlignment="1"/>
    <xf numFmtId="0" fontId="20" fillId="26" borderId="0" xfId="70" applyFont="1" applyFill="1" applyBorder="1" applyAlignment="1">
      <alignment horizontal="left"/>
    </xf>
    <xf numFmtId="0" fontId="12" fillId="25" borderId="0" xfId="70" applyFont="1" applyFill="1"/>
    <xf numFmtId="0" fontId="12" fillId="26" borderId="20" xfId="70" applyFont="1" applyFill="1" applyBorder="1"/>
    <xf numFmtId="0" fontId="13" fillId="26" borderId="0" xfId="70" applyFont="1" applyFill="1" applyBorder="1" applyAlignment="1">
      <alignment horizontal="left" indent="1"/>
    </xf>
    <xf numFmtId="0" fontId="12" fillId="0" borderId="0" xfId="70" applyFont="1"/>
    <xf numFmtId="165" fontId="12" fillId="0" borderId="0" xfId="70" applyNumberFormat="1" applyFont="1"/>
    <xf numFmtId="167" fontId="14" fillId="26" borderId="0" xfId="70" applyNumberFormat="1" applyFont="1" applyFill="1" applyBorder="1" applyAlignment="1">
      <alignment horizontal="center"/>
    </xf>
    <xf numFmtId="165" fontId="11" fillId="26" borderId="0" xfId="70" applyNumberFormat="1" applyFont="1" applyFill="1" applyBorder="1" applyAlignment="1">
      <alignment horizontal="center"/>
    </xf>
    <xf numFmtId="0" fontId="15" fillId="26" borderId="20" xfId="70" applyFont="1" applyFill="1" applyBorder="1"/>
    <xf numFmtId="0" fontId="14" fillId="26" borderId="20" xfId="70" applyFont="1" applyFill="1" applyBorder="1"/>
    <xf numFmtId="0" fontId="5" fillId="26" borderId="0" xfId="70" applyFont="1" applyFill="1" applyBorder="1" applyAlignment="1">
      <alignment horizontal="center" wrapText="1"/>
    </xf>
    <xf numFmtId="0" fontId="5" fillId="26" borderId="0" xfId="70" applyFont="1" applyFill="1" applyBorder="1"/>
    <xf numFmtId="0" fontId="11" fillId="26" borderId="0" xfId="70" applyFont="1" applyFill="1" applyBorder="1" applyAlignment="1">
      <alignment horizontal="left" indent="1"/>
    </xf>
    <xf numFmtId="0" fontId="5" fillId="26" borderId="20" xfId="70" applyFont="1" applyFill="1" applyBorder="1"/>
    <xf numFmtId="0" fontId="97" fillId="26" borderId="0" xfId="70" applyFont="1" applyFill="1" applyBorder="1" applyAlignment="1">
      <alignment horizontal="left"/>
    </xf>
    <xf numFmtId="0" fontId="4" fillId="0" borderId="0" xfId="70" applyFill="1" applyBorder="1"/>
    <xf numFmtId="0" fontId="14" fillId="0" borderId="0" xfId="70" applyFont="1" applyFill="1" applyBorder="1" applyAlignment="1">
      <alignment horizontal="left"/>
    </xf>
    <xf numFmtId="0" fontId="11" fillId="25" borderId="23" xfId="70" applyFont="1" applyFill="1" applyBorder="1" applyAlignment="1">
      <alignment horizontal="left"/>
    </xf>
    <xf numFmtId="0" fontId="11" fillId="25" borderId="22" xfId="70" applyFont="1" applyFill="1" applyBorder="1" applyAlignment="1">
      <alignment horizontal="left"/>
    </xf>
    <xf numFmtId="0" fontId="7" fillId="25" borderId="0" xfId="70" applyFont="1" applyFill="1" applyBorder="1"/>
    <xf numFmtId="0" fontId="68" fillId="0" borderId="0" xfId="0" applyFont="1"/>
    <xf numFmtId="0" fontId="71" fillId="25" borderId="0" xfId="0" applyFont="1" applyFill="1" applyBorder="1"/>
    <xf numFmtId="0" fontId="0" fillId="25" borderId="21" xfId="0" applyFill="1" applyBorder="1"/>
    <xf numFmtId="0" fontId="7" fillId="25" borderId="19" xfId="0" applyFont="1" applyFill="1" applyBorder="1"/>
    <xf numFmtId="0" fontId="0" fillId="26" borderId="0" xfId="0" applyFill="1" applyBorder="1" applyAlignment="1">
      <alignment vertical="justify" wrapText="1"/>
    </xf>
    <xf numFmtId="0" fontId="56" fillId="25" borderId="0" xfId="0" applyFont="1" applyFill="1"/>
    <xf numFmtId="0" fontId="56" fillId="25" borderId="0" xfId="0" applyFont="1" applyFill="1" applyBorder="1"/>
    <xf numFmtId="0" fontId="56" fillId="0" borderId="0" xfId="0" applyFont="1"/>
    <xf numFmtId="2" fontId="18" fillId="26" borderId="0" xfId="0" applyNumberFormat="1" applyFont="1" applyFill="1" applyBorder="1" applyAlignment="1">
      <alignment horizontal="right"/>
    </xf>
    <xf numFmtId="4" fontId="56" fillId="0" borderId="0" xfId="0" applyNumberFormat="1" applyFont="1"/>
    <xf numFmtId="0" fontId="0" fillId="0" borderId="0" xfId="0" applyAlignment="1"/>
    <xf numFmtId="0" fontId="18" fillId="26" borderId="0" xfId="0" applyFont="1" applyFill="1" applyBorder="1" applyAlignment="1">
      <alignment horizontal="right"/>
    </xf>
    <xf numFmtId="164" fontId="18" fillId="25" borderId="0" xfId="0" applyNumberFormat="1" applyFont="1" applyFill="1" applyBorder="1" applyAlignment="1">
      <alignment horizontal="right"/>
    </xf>
    <xf numFmtId="0" fontId="113" fillId="26" borderId="16" xfId="0" applyFont="1" applyFill="1" applyBorder="1" applyAlignment="1">
      <alignment vertical="center"/>
    </xf>
    <xf numFmtId="0" fontId="113" fillId="26" borderId="17" xfId="0" applyFont="1" applyFill="1" applyBorder="1" applyAlignment="1">
      <alignment vertical="center"/>
    </xf>
    <xf numFmtId="164" fontId="96" fillId="25" borderId="0" xfId="0" applyNumberFormat="1" applyFont="1" applyFill="1" applyBorder="1" applyAlignment="1">
      <alignment horizontal="right"/>
    </xf>
    <xf numFmtId="164" fontId="96" fillId="26" borderId="0" xfId="0" applyNumberFormat="1" applyFont="1" applyFill="1" applyBorder="1" applyAlignment="1">
      <alignment horizontal="right"/>
    </xf>
    <xf numFmtId="0" fontId="0" fillId="25" borderId="0" xfId="0" applyFill="1" applyAlignment="1"/>
    <xf numFmtId="0" fontId="0" fillId="25" borderId="20" xfId="0" applyFill="1" applyBorder="1" applyAlignment="1"/>
    <xf numFmtId="0" fontId="0" fillId="26" borderId="0" xfId="0" applyFill="1" applyAlignment="1"/>
    <xf numFmtId="0" fontId="7" fillId="25" borderId="0" xfId="0" applyFont="1" applyFill="1" applyBorder="1" applyAlignment="1"/>
    <xf numFmtId="0" fontId="68" fillId="25" borderId="0" xfId="0" applyFont="1" applyFill="1" applyAlignment="1"/>
    <xf numFmtId="0" fontId="68" fillId="25" borderId="20" xfId="0" applyFont="1" applyFill="1" applyBorder="1" applyAlignment="1"/>
    <xf numFmtId="0" fontId="96" fillId="25" borderId="0" xfId="0" applyFont="1" applyFill="1" applyBorder="1" applyAlignment="1"/>
    <xf numFmtId="0" fontId="96" fillId="26" borderId="0" xfId="0" applyFont="1" applyFill="1" applyBorder="1" applyAlignment="1"/>
    <xf numFmtId="0" fontId="85" fillId="25" borderId="0" xfId="0" applyFont="1" applyFill="1" applyBorder="1" applyAlignment="1"/>
    <xf numFmtId="0" fontId="68" fillId="0" borderId="0" xfId="0" applyFont="1" applyAlignment="1"/>
    <xf numFmtId="0" fontId="71" fillId="25" borderId="0" xfId="0" applyFont="1" applyFill="1" applyBorder="1" applyAlignment="1"/>
    <xf numFmtId="0" fontId="0" fillId="26" borderId="20" xfId="0" applyFill="1" applyBorder="1" applyAlignment="1"/>
    <xf numFmtId="0" fontId="51" fillId="25" borderId="0" xfId="0" applyFont="1" applyFill="1" applyBorder="1" applyAlignment="1">
      <alignment vertical="top"/>
    </xf>
    <xf numFmtId="0" fontId="11" fillId="25" borderId="0" xfId="0" applyFont="1" applyFill="1" applyBorder="1"/>
    <xf numFmtId="0" fontId="114" fillId="26" borderId="16" xfId="0" applyFont="1" applyFill="1" applyBorder="1" applyAlignment="1">
      <alignment vertical="center"/>
    </xf>
    <xf numFmtId="0" fontId="114" fillId="26" borderId="17" xfId="0" applyFont="1" applyFill="1" applyBorder="1" applyAlignment="1">
      <alignment vertical="center"/>
    </xf>
    <xf numFmtId="0" fontId="11" fillId="26" borderId="0" xfId="0" applyFont="1" applyFill="1" applyBorder="1"/>
    <xf numFmtId="0" fontId="78" fillId="25" borderId="0" xfId="0" applyFont="1" applyFill="1" applyBorder="1" applyAlignment="1">
      <alignment vertical="center"/>
    </xf>
    <xf numFmtId="0" fontId="57" fillId="25" borderId="0" xfId="0" applyFont="1" applyFill="1" applyBorder="1"/>
    <xf numFmtId="0" fontId="23" fillId="25" borderId="0" xfId="0" applyFont="1" applyFill="1" applyBorder="1"/>
    <xf numFmtId="164" fontId="14" fillId="27" borderId="0" xfId="40" applyNumberFormat="1" applyFont="1" applyFill="1" applyBorder="1" applyAlignment="1">
      <alignment horizontal="center" wrapText="1"/>
    </xf>
    <xf numFmtId="49" fontId="51" fillId="24" borderId="0" xfId="40" applyNumberFormat="1" applyFont="1" applyFill="1" applyBorder="1" applyAlignment="1">
      <alignment horizontal="center" vertical="center" wrapText="1"/>
    </xf>
    <xf numFmtId="167" fontId="14" fillId="26" borderId="0" xfId="62" applyNumberFormat="1" applyFont="1" applyFill="1" applyBorder="1" applyAlignment="1">
      <alignment horizontal="right" indent="1"/>
    </xf>
    <xf numFmtId="167" fontId="83" fillId="27" borderId="0" xfId="40" applyNumberFormat="1" applyFont="1" applyFill="1" applyBorder="1" applyAlignment="1">
      <alignment horizontal="right" wrapText="1" indent="1"/>
    </xf>
    <xf numFmtId="167" fontId="14" fillId="27" borderId="0" xfId="40" applyNumberFormat="1" applyFont="1" applyFill="1" applyBorder="1" applyAlignment="1">
      <alignment horizontal="right" wrapText="1" indent="1"/>
    </xf>
    <xf numFmtId="165" fontId="83" fillId="27" borderId="0" xfId="58" applyNumberFormat="1" applyFont="1" applyFill="1" applyBorder="1" applyAlignment="1">
      <alignment horizontal="right" wrapText="1" indent="1"/>
    </xf>
    <xf numFmtId="2" fontId="14" fillId="27" borderId="0" xfId="40" applyNumberFormat="1" applyFont="1" applyFill="1" applyBorder="1" applyAlignment="1">
      <alignment horizontal="right" wrapText="1" indent="1"/>
    </xf>
    <xf numFmtId="0" fontId="18" fillId="25" borderId="0" xfId="62" applyFont="1" applyFill="1" applyBorder="1" applyAlignment="1">
      <alignment horizontal="right"/>
    </xf>
    <xf numFmtId="0" fontId="4" fillId="25" borderId="0" xfId="62" applyFill="1" applyBorder="1" applyAlignment="1">
      <alignment vertical="top"/>
    </xf>
    <xf numFmtId="0" fontId="18" fillId="24" borderId="0" xfId="40" applyFont="1" applyFill="1" applyBorder="1" applyAlignment="1">
      <alignment vertical="top"/>
    </xf>
    <xf numFmtId="0" fontId="4" fillId="25" borderId="20" xfId="70" applyFill="1" applyBorder="1" applyAlignment="1">
      <alignment vertical="center"/>
    </xf>
    <xf numFmtId="0" fontId="13" fillId="25" borderId="0" xfId="70" applyFont="1" applyFill="1" applyBorder="1" applyAlignment="1">
      <alignment vertical="center"/>
    </xf>
    <xf numFmtId="0" fontId="13" fillId="25" borderId="0" xfId="62" applyFont="1" applyFill="1" applyBorder="1" applyAlignment="1">
      <alignment horizontal="left" indent="1"/>
    </xf>
    <xf numFmtId="167" fontId="14" fillId="27" borderId="0" xfId="40" applyNumberFormat="1" applyFont="1" applyFill="1" applyBorder="1" applyAlignment="1">
      <alignment horizontal="center" wrapText="1"/>
    </xf>
    <xf numFmtId="0" fontId="14" fillId="25" borderId="0" xfId="70" applyFont="1" applyFill="1" applyBorder="1" applyAlignment="1">
      <alignment horizontal="left"/>
    </xf>
    <xf numFmtId="0" fontId="4" fillId="26" borderId="0" xfId="70" applyFill="1"/>
    <xf numFmtId="0" fontId="18" fillId="25" borderId="0" xfId="70" applyFont="1" applyFill="1" applyBorder="1" applyAlignment="1">
      <alignment horizontal="right"/>
    </xf>
    <xf numFmtId="0" fontId="4" fillId="0" borderId="18" xfId="70" applyFill="1" applyBorder="1"/>
    <xf numFmtId="0" fontId="50" fillId="25" borderId="0" xfId="70" applyFont="1" applyFill="1" applyBorder="1" applyAlignment="1">
      <alignment horizontal="left"/>
    </xf>
    <xf numFmtId="0" fontId="4" fillId="26" borderId="0" xfId="70" applyFill="1" applyBorder="1" applyAlignment="1">
      <alignment vertical="center"/>
    </xf>
    <xf numFmtId="3" fontId="14" fillId="25" borderId="0" xfId="70" applyNumberFormat="1" applyFont="1" applyFill="1" applyBorder="1" applyAlignment="1">
      <alignment horizontal="right"/>
    </xf>
    <xf numFmtId="0" fontId="5" fillId="25" borderId="0" xfId="70" applyFont="1" applyFill="1" applyAlignment="1">
      <alignment vertical="top"/>
    </xf>
    <xf numFmtId="0" fontId="5" fillId="25" borderId="20" xfId="70" applyFont="1" applyFill="1" applyBorder="1" applyAlignment="1">
      <alignment vertical="top"/>
    </xf>
    <xf numFmtId="0" fontId="5" fillId="25" borderId="0" xfId="70" applyFont="1" applyFill="1" applyBorder="1" applyAlignment="1">
      <alignment vertical="top"/>
    </xf>
    <xf numFmtId="0" fontId="5" fillId="0" borderId="0" xfId="70" applyFont="1" applyAlignment="1">
      <alignment vertical="top"/>
    </xf>
    <xf numFmtId="0" fontId="7" fillId="25" borderId="0" xfId="70" applyFont="1" applyFill="1" applyBorder="1" applyAlignment="1">
      <alignment vertical="top"/>
    </xf>
    <xf numFmtId="0" fontId="16" fillId="30" borderId="20" xfId="70" applyFont="1" applyFill="1" applyBorder="1" applyAlignment="1">
      <alignment horizontal="center" vertical="center"/>
    </xf>
    <xf numFmtId="0" fontId="4" fillId="0" borderId="0" xfId="70" applyFill="1" applyAlignment="1">
      <alignment vertical="top"/>
    </xf>
    <xf numFmtId="0" fontId="4" fillId="0" borderId="0" xfId="70" applyFill="1" applyBorder="1" applyAlignment="1">
      <alignment vertical="top"/>
    </xf>
    <xf numFmtId="0" fontId="31" fillId="0" borderId="0" xfId="70" applyFont="1" applyFill="1" applyBorder="1"/>
    <xf numFmtId="0" fontId="7" fillId="0" borderId="0" xfId="70" applyFont="1" applyFill="1" applyBorder="1" applyAlignment="1">
      <alignment vertical="top"/>
    </xf>
    <xf numFmtId="0" fontId="15" fillId="0" borderId="0" xfId="70" applyFont="1" applyFill="1" applyBorder="1"/>
    <xf numFmtId="49" fontId="14" fillId="0" borderId="0" xfId="70" applyNumberFormat="1" applyFont="1" applyFill="1" applyBorder="1" applyAlignment="1">
      <alignment horizontal="right"/>
    </xf>
    <xf numFmtId="0" fontId="107" fillId="36" borderId="0" xfId="68" applyFill="1" applyBorder="1" applyAlignment="1" applyProtection="1"/>
    <xf numFmtId="0" fontId="31" fillId="25" borderId="0" xfId="70" applyFont="1" applyFill="1" applyBorder="1" applyAlignment="1">
      <alignment vertical="top"/>
    </xf>
    <xf numFmtId="0" fontId="14" fillId="25" borderId="0" xfId="70" applyFont="1" applyFill="1" applyBorder="1" applyAlignment="1">
      <alignment vertical="top"/>
    </xf>
    <xf numFmtId="1" fontId="14" fillId="25" borderId="0" xfId="70" applyNumberFormat="1" applyFont="1" applyFill="1" applyBorder="1" applyAlignment="1">
      <alignment vertical="top"/>
    </xf>
    <xf numFmtId="0" fontId="4" fillId="25" borderId="0" xfId="70" applyNumberFormat="1" applyFont="1" applyFill="1" applyBorder="1" applyAlignment="1">
      <alignment vertical="top"/>
    </xf>
    <xf numFmtId="0" fontId="5" fillId="0" borderId="0" xfId="62" applyFont="1" applyAlignment="1">
      <alignment horizontal="right"/>
    </xf>
    <xf numFmtId="0" fontId="13" fillId="25" borderId="0" xfId="62" applyFont="1" applyFill="1" applyBorder="1" applyAlignment="1">
      <alignment horizontal="left" indent="1"/>
    </xf>
    <xf numFmtId="0" fontId="11" fillId="25" borderId="22" xfId="62" applyFont="1" applyFill="1" applyBorder="1" applyAlignment="1">
      <alignment horizontal="left"/>
    </xf>
    <xf numFmtId="0" fontId="61" fillId="25" borderId="19" xfId="0" applyFont="1" applyFill="1" applyBorder="1"/>
    <xf numFmtId="0" fontId="7" fillId="25" borderId="19" xfId="0" applyFont="1" applyFill="1" applyBorder="1" applyAlignment="1"/>
    <xf numFmtId="0" fontId="4" fillId="0" borderId="0" xfId="62" applyFill="1" applyBorder="1"/>
    <xf numFmtId="3" fontId="4" fillId="25" borderId="0" xfId="70" applyNumberFormat="1" applyFill="1"/>
    <xf numFmtId="0" fontId="13" fillId="25" borderId="18" xfId="70" applyFont="1" applyFill="1" applyBorder="1" applyAlignment="1"/>
    <xf numFmtId="167" fontId="79" fillId="26" borderId="0" xfId="62" applyNumberFormat="1" applyFont="1" applyFill="1" applyBorder="1" applyAlignment="1">
      <alignment horizontal="center"/>
    </xf>
    <xf numFmtId="167" fontId="14" fillId="26" borderId="0" xfId="62" applyNumberFormat="1" applyFont="1" applyFill="1" applyBorder="1" applyAlignment="1">
      <alignment horizontal="center"/>
    </xf>
    <xf numFmtId="164" fontId="63" fillId="26" borderId="0" xfId="40" applyNumberFormat="1" applyFont="1" applyFill="1" applyBorder="1" applyAlignment="1">
      <alignment horizontal="center" wrapText="1"/>
    </xf>
    <xf numFmtId="165" fontId="101" fillId="26" borderId="0" xfId="70" applyNumberFormat="1" applyFont="1" applyFill="1" applyBorder="1"/>
    <xf numFmtId="165" fontId="11" fillId="26" borderId="0" xfId="70" applyNumberFormat="1" applyFont="1" applyFill="1" applyBorder="1" applyAlignment="1">
      <alignment horizontal="right"/>
    </xf>
    <xf numFmtId="0" fontId="11" fillId="26" borderId="0" xfId="62" applyFont="1" applyFill="1" applyBorder="1" applyAlignment="1">
      <alignment horizontal="left" indent="1"/>
    </xf>
    <xf numFmtId="0" fontId="11" fillId="26" borderId="0" xfId="62" applyFont="1" applyFill="1" applyBorder="1" applyAlignment="1"/>
    <xf numFmtId="0" fontId="80" fillId="26" borderId="0" xfId="62" applyFont="1" applyFill="1" applyBorder="1" applyAlignment="1">
      <alignment horizontal="left" indent="1"/>
    </xf>
    <xf numFmtId="0" fontId="11" fillId="26" borderId="36" xfId="62" applyFont="1" applyFill="1" applyBorder="1" applyAlignment="1">
      <alignment horizontal="left" indent="1"/>
    </xf>
    <xf numFmtId="0" fontId="11" fillId="26" borderId="36" xfId="62" applyFont="1" applyFill="1" applyBorder="1" applyAlignment="1"/>
    <xf numFmtId="165" fontId="14" fillId="26" borderId="0" xfId="70" applyNumberFormat="1" applyFont="1" applyFill="1" applyBorder="1" applyAlignment="1">
      <alignment horizontal="center"/>
    </xf>
    <xf numFmtId="0" fontId="18" fillId="25" borderId="0" xfId="0" applyFont="1" applyFill="1" applyBorder="1" applyAlignment="1">
      <alignment horizontal="right"/>
    </xf>
    <xf numFmtId="0" fontId="13" fillId="25" borderId="11" xfId="0" applyFont="1" applyFill="1" applyBorder="1" applyAlignment="1">
      <alignment horizontal="center"/>
    </xf>
    <xf numFmtId="0" fontId="83" fillId="25" borderId="0" xfId="0" applyFont="1" applyFill="1" applyBorder="1" applyAlignment="1">
      <alignment horizontal="left"/>
    </xf>
    <xf numFmtId="0" fontId="18" fillId="25" borderId="0" xfId="0" applyFont="1" applyFill="1" applyBorder="1" applyAlignment="1">
      <alignment vertical="top"/>
    </xf>
    <xf numFmtId="0" fontId="7" fillId="25" borderId="0" xfId="0" applyFont="1" applyFill="1" applyBorder="1"/>
    <xf numFmtId="0" fontId="14" fillId="25" borderId="0" xfId="0" applyFont="1" applyFill="1" applyBorder="1" applyAlignment="1">
      <alignment horizontal="right"/>
    </xf>
    <xf numFmtId="0" fontId="11" fillId="25" borderId="0" xfId="70" applyFont="1" applyFill="1" applyBorder="1" applyAlignment="1">
      <alignment horizontal="left"/>
    </xf>
    <xf numFmtId="0" fontId="12" fillId="25" borderId="0" xfId="0" applyFont="1" applyFill="1" applyBorder="1"/>
    <xf numFmtId="0" fontId="4" fillId="25" borderId="19" xfId="70" applyFill="1" applyBorder="1"/>
    <xf numFmtId="0" fontId="88" fillId="26" borderId="15" xfId="70" applyFont="1" applyFill="1" applyBorder="1" applyAlignment="1">
      <alignment vertical="center"/>
    </xf>
    <xf numFmtId="0" fontId="113" fillId="26" borderId="16" xfId="70" applyFont="1" applyFill="1" applyBorder="1" applyAlignment="1">
      <alignment vertical="center"/>
    </xf>
    <xf numFmtId="0" fontId="113" fillId="26" borderId="17" xfId="70" applyFont="1" applyFill="1" applyBorder="1" applyAlignment="1">
      <alignment vertical="center"/>
    </xf>
    <xf numFmtId="0" fontId="68" fillId="25" borderId="0" xfId="70" applyFont="1" applyFill="1"/>
    <xf numFmtId="0" fontId="68" fillId="25" borderId="0" xfId="70" applyFont="1" applyFill="1" applyBorder="1"/>
    <xf numFmtId="0" fontId="71" fillId="25" borderId="19" xfId="70" applyFont="1" applyFill="1" applyBorder="1"/>
    <xf numFmtId="0" fontId="68" fillId="0" borderId="0" xfId="70" applyFont="1"/>
    <xf numFmtId="0" fontId="69" fillId="0" borderId="0" xfId="70" applyFont="1"/>
    <xf numFmtId="0" fontId="69" fillId="25" borderId="0" xfId="70" applyFont="1" applyFill="1"/>
    <xf numFmtId="0" fontId="69" fillId="25" borderId="0" xfId="70" applyFont="1" applyFill="1" applyBorder="1"/>
    <xf numFmtId="0" fontId="75" fillId="25" borderId="19" xfId="70" applyFont="1" applyFill="1" applyBorder="1"/>
    <xf numFmtId="0" fontId="69" fillId="26" borderId="0" xfId="70" applyFont="1" applyFill="1"/>
    <xf numFmtId="0" fontId="7" fillId="25" borderId="0" xfId="70" applyFont="1" applyFill="1" applyBorder="1" applyAlignment="1">
      <alignment vertical="center"/>
    </xf>
    <xf numFmtId="0" fontId="4" fillId="0" borderId="0" xfId="70" applyBorder="1" applyAlignment="1">
      <alignment vertical="center"/>
    </xf>
    <xf numFmtId="0" fontId="16" fillId="31" borderId="19" xfId="70" applyFont="1" applyFill="1" applyBorder="1" applyAlignment="1">
      <alignment horizontal="center" vertical="center"/>
    </xf>
    <xf numFmtId="0" fontId="83" fillId="25" borderId="0" xfId="70" applyFont="1" applyFill="1" applyBorder="1" applyAlignment="1">
      <alignment horizontal="left"/>
    </xf>
    <xf numFmtId="0" fontId="5" fillId="0" borderId="0" xfId="70" applyFont="1" applyAlignment="1">
      <alignment horizontal="right"/>
    </xf>
    <xf numFmtId="0" fontId="32" fillId="25" borderId="0" xfId="70" applyFont="1" applyFill="1" applyAlignment="1">
      <alignment vertical="center"/>
    </xf>
    <xf numFmtId="0" fontId="32" fillId="25" borderId="20" xfId="70" applyFont="1" applyFill="1" applyBorder="1" applyAlignment="1">
      <alignment vertical="center"/>
    </xf>
    <xf numFmtId="0" fontId="83" fillId="25" borderId="0" xfId="70" applyFont="1" applyFill="1" applyBorder="1" applyAlignment="1">
      <alignment horizontal="left" vertical="center"/>
    </xf>
    <xf numFmtId="0" fontId="92" fillId="25" borderId="0" xfId="70" applyFont="1" applyFill="1" applyBorder="1" applyAlignment="1">
      <alignment horizontal="left" vertical="center"/>
    </xf>
    <xf numFmtId="0" fontId="32" fillId="0" borderId="0" xfId="70" applyFont="1" applyAlignment="1">
      <alignment vertical="center"/>
    </xf>
    <xf numFmtId="0" fontId="32" fillId="26" borderId="0" xfId="70" applyFont="1" applyFill="1" applyBorder="1" applyAlignment="1">
      <alignment vertical="center"/>
    </xf>
    <xf numFmtId="0" fontId="34" fillId="26" borderId="0" xfId="70" applyFont="1" applyFill="1" applyBorder="1" applyAlignment="1">
      <alignment vertical="center"/>
    </xf>
    <xf numFmtId="0" fontId="32" fillId="0" borderId="0" xfId="70" applyFont="1" applyBorder="1" applyAlignment="1">
      <alignment vertical="center"/>
    </xf>
    <xf numFmtId="164" fontId="4" fillId="26" borderId="0" xfId="70" applyNumberFormat="1" applyFill="1" applyBorder="1"/>
    <xf numFmtId="0" fontId="15" fillId="25" borderId="0" xfId="70" applyFont="1" applyFill="1" applyBorder="1" applyAlignment="1">
      <alignment vertical="center"/>
    </xf>
    <xf numFmtId="0" fontId="6" fillId="25" borderId="0" xfId="70" applyFont="1" applyFill="1" applyBorder="1" applyAlignment="1">
      <alignment vertical="center"/>
    </xf>
    <xf numFmtId="0" fontId="32" fillId="25" borderId="20" xfId="70" applyFont="1" applyFill="1" applyBorder="1"/>
    <xf numFmtId="0" fontId="34" fillId="25" borderId="0" xfId="70" applyFont="1" applyFill="1" applyBorder="1"/>
    <xf numFmtId="3" fontId="14" fillId="25" borderId="0" xfId="70" applyNumberFormat="1" applyFont="1" applyFill="1" applyBorder="1"/>
    <xf numFmtId="0" fontId="11" fillId="25" borderId="0" xfId="70" applyFont="1" applyFill="1" applyAlignment="1"/>
    <xf numFmtId="0" fontId="11" fillId="25" borderId="20" xfId="70" applyFont="1" applyFill="1" applyBorder="1" applyAlignment="1"/>
    <xf numFmtId="0" fontId="11" fillId="25" borderId="0" xfId="70" applyFont="1" applyFill="1" applyBorder="1" applyAlignment="1"/>
    <xf numFmtId="0" fontId="11" fillId="0" borderId="0" xfId="70" applyFont="1" applyAlignment="1"/>
    <xf numFmtId="3" fontId="5" fillId="25" borderId="0" xfId="70" applyNumberFormat="1" applyFont="1" applyFill="1" applyBorder="1"/>
    <xf numFmtId="0" fontId="4" fillId="0" borderId="20" xfId="70" applyBorder="1"/>
    <xf numFmtId="0" fontId="18" fillId="25" borderId="0" xfId="70" applyFont="1" applyFill="1" applyBorder="1" applyAlignment="1">
      <alignment vertical="center"/>
    </xf>
    <xf numFmtId="0" fontId="14" fillId="25" borderId="0" xfId="70" applyFont="1" applyFill="1" applyBorder="1" applyAlignment="1">
      <alignment horizontal="left" vertical="center"/>
    </xf>
    <xf numFmtId="0" fontId="16" fillId="39" borderId="20" xfId="70" applyFont="1" applyFill="1" applyBorder="1" applyAlignment="1">
      <alignment horizontal="center" vertical="center"/>
    </xf>
    <xf numFmtId="0" fontId="23" fillId="0" borderId="0" xfId="70" applyFont="1" applyFill="1"/>
    <xf numFmtId="3" fontId="4" fillId="0" borderId="0" xfId="70" applyNumberFormat="1" applyFill="1"/>
    <xf numFmtId="0" fontId="23" fillId="0" borderId="0" xfId="70" applyFont="1"/>
    <xf numFmtId="0" fontId="13" fillId="25" borderId="18" xfId="70" applyFont="1" applyFill="1" applyBorder="1" applyAlignment="1">
      <alignment horizontal="right"/>
    </xf>
    <xf numFmtId="0" fontId="92" fillId="26" borderId="0" xfId="70" applyFont="1" applyFill="1" applyBorder="1" applyAlignment="1">
      <alignment horizontal="left"/>
    </xf>
    <xf numFmtId="0" fontId="31" fillId="24" borderId="0" xfId="40" applyFont="1" applyFill="1" applyBorder="1" applyAlignment="1">
      <alignment horizontal="left" vertical="top" wrapText="1"/>
    </xf>
    <xf numFmtId="3" fontId="92" fillId="26" borderId="0" xfId="70" applyNumberFormat="1" applyFont="1" applyFill="1" applyBorder="1" applyAlignment="1">
      <alignment horizontal="left"/>
    </xf>
    <xf numFmtId="49" fontId="14" fillId="25" borderId="0" xfId="70" applyNumberFormat="1" applyFont="1" applyFill="1" applyBorder="1" applyAlignment="1">
      <alignment horizontal="left"/>
    </xf>
    <xf numFmtId="164" fontId="4" fillId="0" borderId="0" xfId="70" applyNumberFormat="1"/>
    <xf numFmtId="0" fontId="13" fillId="25" borderId="60" xfId="62" applyFont="1" applyFill="1" applyBorder="1" applyAlignment="1">
      <alignment horizontal="center"/>
    </xf>
    <xf numFmtId="0" fontId="13" fillId="25" borderId="61" xfId="62" applyFont="1" applyFill="1" applyBorder="1" applyAlignment="1">
      <alignment horizontal="center"/>
    </xf>
    <xf numFmtId="0" fontId="14" fillId="25" borderId="0" xfId="0" applyFont="1" applyFill="1" applyBorder="1" applyAlignment="1">
      <alignment horizontal="left"/>
    </xf>
    <xf numFmtId="0" fontId="18" fillId="25" borderId="0" xfId="0" applyFont="1" applyFill="1" applyBorder="1" applyAlignment="1">
      <alignment horizontal="right"/>
    </xf>
    <xf numFmtId="0" fontId="13" fillId="25" borderId="11" xfId="0" applyFont="1" applyFill="1" applyBorder="1" applyAlignment="1">
      <alignment horizontal="center"/>
    </xf>
    <xf numFmtId="0" fontId="7" fillId="25" borderId="0" xfId="0" applyFont="1" applyFill="1" applyBorder="1"/>
    <xf numFmtId="0" fontId="12" fillId="25" borderId="0" xfId="0" applyFont="1" applyFill="1" applyBorder="1"/>
    <xf numFmtId="0" fontId="26" fillId="26" borderId="0" xfId="62" applyFont="1" applyFill="1" applyBorder="1"/>
    <xf numFmtId="3" fontId="14" fillId="26" borderId="0" xfId="62" applyNumberFormat="1" applyFont="1" applyFill="1" applyBorder="1" applyAlignment="1">
      <alignment horizontal="right" indent="2"/>
    </xf>
    <xf numFmtId="0" fontId="68" fillId="26" borderId="0" xfId="62" applyFont="1" applyFill="1" applyBorder="1" applyAlignment="1"/>
    <xf numFmtId="0" fontId="15" fillId="26" borderId="0" xfId="62" applyFont="1" applyFill="1" applyBorder="1"/>
    <xf numFmtId="0" fontId="14" fillId="26" borderId="0" xfId="0" applyFont="1" applyFill="1" applyBorder="1" applyAlignment="1">
      <alignment horizontal="left"/>
    </xf>
    <xf numFmtId="0" fontId="18" fillId="26" borderId="0" xfId="70" applyFont="1" applyFill="1" applyBorder="1" applyAlignment="1">
      <alignment horizontal="left"/>
    </xf>
    <xf numFmtId="0" fontId="83" fillId="25" borderId="0" xfId="70" applyFont="1" applyFill="1" applyBorder="1" applyAlignment="1"/>
    <xf numFmtId="167" fontId="32" fillId="0" borderId="0" xfId="70" applyNumberFormat="1" applyFont="1" applyBorder="1" applyAlignment="1">
      <alignment vertical="center"/>
    </xf>
    <xf numFmtId="0" fontId="83" fillId="25" borderId="20" xfId="70" applyFont="1" applyFill="1" applyBorder="1" applyAlignment="1">
      <alignment horizontal="left" indent="1"/>
    </xf>
    <xf numFmtId="0" fontId="4" fillId="45" borderId="0" xfId="70" applyFill="1" applyBorder="1"/>
    <xf numFmtId="0" fontId="14" fillId="45" borderId="0" xfId="70" applyFont="1" applyFill="1" applyBorder="1"/>
    <xf numFmtId="164" fontId="14" fillId="46" borderId="0" xfId="40" applyNumberFormat="1" applyFont="1" applyFill="1" applyBorder="1" applyAlignment="1">
      <alignment horizontal="center" wrapText="1"/>
    </xf>
    <xf numFmtId="0" fontId="7" fillId="45" borderId="0" xfId="70" applyFont="1" applyFill="1" applyBorder="1"/>
    <xf numFmtId="0" fontId="4" fillId="36" borderId="0" xfId="70" applyFill="1" applyBorder="1"/>
    <xf numFmtId="164" fontId="4" fillId="36" borderId="0" xfId="70" applyNumberFormat="1" applyFill="1" applyBorder="1"/>
    <xf numFmtId="0" fontId="18" fillId="36" borderId="0" xfId="70" applyFont="1" applyFill="1" applyBorder="1" applyAlignment="1">
      <alignment horizontal="right"/>
    </xf>
    <xf numFmtId="0" fontId="7" fillId="36" borderId="0" xfId="70" applyFont="1" applyFill="1" applyBorder="1"/>
    <xf numFmtId="0" fontId="119" fillId="0" borderId="0" xfId="70" applyFont="1" applyBorder="1" applyAlignment="1">
      <alignment vertical="center"/>
    </xf>
    <xf numFmtId="0" fontId="119" fillId="0" borderId="0" xfId="70" applyFont="1" applyBorder="1"/>
    <xf numFmtId="0" fontId="120" fillId="0" borderId="0" xfId="70" applyFont="1" applyBorder="1" applyAlignment="1">
      <alignment wrapText="1"/>
    </xf>
    <xf numFmtId="0" fontId="119" fillId="0" borderId="0" xfId="70" applyFont="1"/>
    <xf numFmtId="167" fontId="119" fillId="0" borderId="0" xfId="70" applyNumberFormat="1" applyFont="1" applyBorder="1" applyAlignment="1">
      <alignment vertical="center"/>
    </xf>
    <xf numFmtId="165" fontId="119" fillId="0" borderId="0" xfId="70" applyNumberFormat="1" applyFont="1" applyBorder="1" applyAlignment="1">
      <alignment vertical="center"/>
    </xf>
    <xf numFmtId="0" fontId="4" fillId="0" borderId="0" xfId="70" applyFill="1" applyAlignment="1">
      <alignment vertical="center"/>
    </xf>
    <xf numFmtId="0" fontId="4" fillId="0" borderId="20" xfId="70" applyFill="1" applyBorder="1" applyAlignment="1">
      <alignment vertical="center"/>
    </xf>
    <xf numFmtId="0" fontId="4" fillId="0" borderId="0" xfId="70" applyFill="1" applyBorder="1" applyAlignment="1">
      <alignment vertical="center"/>
    </xf>
    <xf numFmtId="0" fontId="119" fillId="0" borderId="0" xfId="70" applyFont="1" applyFill="1" applyBorder="1" applyAlignment="1">
      <alignment vertical="center"/>
    </xf>
    <xf numFmtId="0" fontId="4" fillId="26" borderId="0" xfId="70" applyFill="1" applyAlignment="1">
      <alignment vertical="center"/>
    </xf>
    <xf numFmtId="0" fontId="13" fillId="26" borderId="11" xfId="62" applyFont="1" applyFill="1" applyBorder="1" applyAlignment="1">
      <alignment horizontal="center" vertical="center"/>
    </xf>
    <xf numFmtId="0" fontId="32" fillId="0" borderId="0" xfId="70" applyFont="1" applyFill="1"/>
    <xf numFmtId="0" fontId="121" fillId="47" borderId="0" xfId="70" applyFont="1" applyFill="1" applyBorder="1"/>
    <xf numFmtId="0" fontId="121" fillId="47" borderId="0" xfId="70" applyFont="1" applyFill="1" applyBorder="1" applyAlignment="1">
      <alignment vertical="center"/>
    </xf>
    <xf numFmtId="167" fontId="83" fillId="26" borderId="0" xfId="59" applyNumberFormat="1" applyFont="1" applyFill="1" applyBorder="1" applyAlignment="1">
      <alignment horizontal="right"/>
    </xf>
    <xf numFmtId="167" fontId="14" fillId="26" borderId="0" xfId="59" applyNumberFormat="1" applyFont="1" applyFill="1" applyBorder="1" applyAlignment="1">
      <alignment horizontal="right"/>
    </xf>
    <xf numFmtId="167" fontId="14" fillId="26" borderId="0" xfId="59" applyNumberFormat="1" applyFont="1" applyFill="1" applyBorder="1" applyAlignment="1">
      <alignment horizontal="right" indent="1"/>
    </xf>
    <xf numFmtId="165" fontId="96" fillId="26" borderId="0" xfId="70" applyNumberFormat="1" applyFont="1" applyFill="1" applyBorder="1" applyAlignment="1">
      <alignment horizontal="right"/>
    </xf>
    <xf numFmtId="0" fontId="13" fillId="25" borderId="11" xfId="70" applyFont="1" applyFill="1" applyBorder="1" applyAlignment="1">
      <alignment horizontal="center"/>
    </xf>
    <xf numFmtId="2" fontId="11" fillId="26" borderId="0" xfId="62" applyNumberFormat="1" applyFont="1" applyFill="1" applyBorder="1" applyAlignment="1">
      <alignment horizontal="left" indent="1"/>
    </xf>
    <xf numFmtId="0" fontId="18" fillId="25" borderId="0" xfId="70" applyFont="1" applyFill="1" applyBorder="1" applyAlignment="1">
      <alignment horizontal="right"/>
    </xf>
    <xf numFmtId="165" fontId="4" fillId="0" borderId="0" xfId="70" applyNumberFormat="1" applyAlignment="1"/>
    <xf numFmtId="0" fontId="4" fillId="25" borderId="20" xfId="70" applyFill="1" applyBorder="1" applyAlignment="1"/>
    <xf numFmtId="0" fontId="14" fillId="25" borderId="0" xfId="70" applyFont="1" applyFill="1" applyBorder="1" applyAlignment="1"/>
    <xf numFmtId="0" fontId="14" fillId="0" borderId="0" xfId="70" applyFont="1" applyFill="1" applyBorder="1" applyAlignment="1"/>
    <xf numFmtId="0" fontId="18" fillId="0" borderId="0" xfId="70" applyFont="1" applyFill="1" applyBorder="1" applyAlignment="1">
      <alignment horizontal="right"/>
    </xf>
    <xf numFmtId="0" fontId="14" fillId="24" borderId="0" xfId="61" applyFont="1" applyFill="1" applyBorder="1" applyAlignment="1">
      <alignment horizontal="left"/>
    </xf>
    <xf numFmtId="0" fontId="109" fillId="27" borderId="0" xfId="61" applyFont="1" applyFill="1" applyBorder="1" applyAlignment="1">
      <alignment horizontal="left"/>
    </xf>
    <xf numFmtId="0" fontId="14" fillId="24" borderId="0" xfId="61" applyFont="1" applyFill="1" applyBorder="1" applyAlignment="1"/>
    <xf numFmtId="0" fontId="13" fillId="24" borderId="0" xfId="40" applyFont="1" applyFill="1" applyBorder="1" applyAlignment="1" applyProtection="1">
      <alignment horizontal="left" indent="1"/>
    </xf>
    <xf numFmtId="0" fontId="18" fillId="24" borderId="0" xfId="40" applyFont="1" applyFill="1" applyBorder="1" applyAlignment="1" applyProtection="1">
      <alignment horizontal="left" indent="1"/>
    </xf>
    <xf numFmtId="168" fontId="14" fillId="24" borderId="0" xfId="40" applyNumberFormat="1" applyFont="1" applyFill="1" applyBorder="1" applyAlignment="1" applyProtection="1">
      <alignment horizontal="right" wrapText="1"/>
    </xf>
    <xf numFmtId="0" fontId="13" fillId="24" borderId="0" xfId="40" applyFont="1" applyFill="1" applyBorder="1" applyProtection="1"/>
    <xf numFmtId="0" fontId="14" fillId="24" borderId="0" xfId="40" applyFont="1" applyFill="1" applyBorder="1" applyProtection="1"/>
    <xf numFmtId="0" fontId="16" fillId="31" borderId="20" xfId="62" applyFont="1" applyFill="1" applyBorder="1" applyAlignment="1" applyProtection="1">
      <alignment horizontal="center" vertical="center"/>
    </xf>
    <xf numFmtId="0" fontId="83" fillId="24" borderId="0" xfId="40" applyFont="1" applyFill="1" applyBorder="1" applyProtection="1"/>
    <xf numFmtId="0" fontId="13" fillId="24" borderId="0" xfId="40" applyFont="1" applyFill="1" applyBorder="1" applyAlignment="1" applyProtection="1">
      <alignment horizontal="left"/>
    </xf>
    <xf numFmtId="3" fontId="11" fillId="26" borderId="0" xfId="70" applyNumberFormat="1" applyFont="1" applyFill="1" applyBorder="1" applyAlignment="1">
      <alignment horizontal="right"/>
    </xf>
    <xf numFmtId="0" fontId="83" fillId="45" borderId="0" xfId="70" applyFont="1" applyFill="1" applyBorder="1" applyAlignment="1">
      <alignment horizontal="right"/>
    </xf>
    <xf numFmtId="167" fontId="83" fillId="25" borderId="0" xfId="59" applyNumberFormat="1" applyFont="1" applyFill="1" applyBorder="1" applyAlignment="1">
      <alignment horizontal="right" indent="1"/>
    </xf>
    <xf numFmtId="170" fontId="18" fillId="26" borderId="0" xfId="40" applyNumberFormat="1" applyFont="1" applyFill="1" applyBorder="1" applyAlignment="1">
      <alignment horizontal="right" wrapText="1"/>
    </xf>
    <xf numFmtId="170" fontId="18" fillId="25" borderId="0" xfId="40" applyNumberFormat="1" applyFont="1" applyFill="1" applyBorder="1" applyAlignment="1">
      <alignment horizontal="right" wrapText="1"/>
    </xf>
    <xf numFmtId="165" fontId="83" fillId="25" borderId="0" xfId="0" applyNumberFormat="1" applyFont="1" applyFill="1" applyBorder="1" applyAlignment="1">
      <alignment horizontal="center" vertical="center"/>
    </xf>
    <xf numFmtId="165" fontId="5" fillId="25" borderId="0" xfId="0" applyNumberFormat="1" applyFont="1" applyFill="1" applyBorder="1" applyAlignment="1">
      <alignment horizontal="center"/>
    </xf>
    <xf numFmtId="0" fontId="13" fillId="25" borderId="11" xfId="70" applyFont="1" applyFill="1" applyBorder="1" applyAlignment="1" applyProtection="1">
      <alignment horizontal="center"/>
    </xf>
    <xf numFmtId="0" fontId="13" fillId="25" borderId="12" xfId="70" applyFont="1" applyFill="1" applyBorder="1" applyAlignment="1" applyProtection="1">
      <alignment horizontal="center"/>
    </xf>
    <xf numFmtId="0" fontId="55" fillId="26" borderId="37" xfId="70" applyFont="1" applyFill="1" applyBorder="1" applyAlignment="1">
      <alignment horizontal="right"/>
    </xf>
    <xf numFmtId="0" fontId="55" fillId="26" borderId="35" xfId="70" applyFont="1" applyFill="1" applyBorder="1" applyAlignment="1">
      <alignment horizontal="right"/>
    </xf>
    <xf numFmtId="49" fontId="92" fillId="26" borderId="0" xfId="70" applyNumberFormat="1" applyFont="1" applyFill="1" applyBorder="1" applyAlignment="1">
      <alignment horizontal="left" vertical="center" indent="1"/>
    </xf>
    <xf numFmtId="0" fontId="92" fillId="26" borderId="0" xfId="70" applyFont="1" applyFill="1" applyBorder="1"/>
    <xf numFmtId="0" fontId="53" fillId="26" borderId="0" xfId="70" applyFont="1" applyFill="1" applyBorder="1"/>
    <xf numFmtId="0" fontId="53" fillId="26" borderId="0" xfId="70" applyFont="1" applyFill="1" applyBorder="1" applyAlignment="1">
      <alignment horizontal="center"/>
    </xf>
    <xf numFmtId="0" fontId="53" fillId="26" borderId="0" xfId="70" applyFont="1" applyFill="1" applyBorder="1" applyAlignment="1">
      <alignment horizontal="right"/>
    </xf>
    <xf numFmtId="0" fontId="53" fillId="26" borderId="11" xfId="70" applyFont="1" applyFill="1" applyBorder="1" applyAlignment="1">
      <alignment horizontal="right"/>
    </xf>
    <xf numFmtId="49" fontId="14" fillId="26" borderId="12" xfId="70" applyNumberFormat="1" applyFont="1" applyFill="1" applyBorder="1" applyAlignment="1">
      <alignment horizontal="center" vertical="center" wrapText="1"/>
    </xf>
    <xf numFmtId="164" fontId="14" fillId="27" borderId="58" xfId="40" applyNumberFormat="1" applyFont="1" applyFill="1" applyBorder="1" applyAlignment="1">
      <alignment horizontal="center" wrapText="1"/>
    </xf>
    <xf numFmtId="164" fontId="14" fillId="27" borderId="11" xfId="40" applyNumberFormat="1" applyFont="1" applyFill="1" applyBorder="1" applyAlignment="1">
      <alignment horizontal="center" wrapText="1"/>
    </xf>
    <xf numFmtId="165" fontId="14" fillId="27" borderId="0" xfId="40" applyNumberFormat="1" applyFont="1" applyFill="1" applyBorder="1" applyAlignment="1">
      <alignment horizontal="right" wrapText="1" indent="1"/>
    </xf>
    <xf numFmtId="0" fontId="13" fillId="25" borderId="12" xfId="62" applyFont="1" applyFill="1" applyBorder="1" applyAlignment="1">
      <alignment horizontal="center" vertical="center" wrapText="1"/>
    </xf>
    <xf numFmtId="0" fontId="58" fillId="25" borderId="0" xfId="70" applyFont="1" applyFill="1" applyAlignment="1"/>
    <xf numFmtId="0" fontId="58" fillId="0" borderId="0" xfId="70" applyFont="1" applyBorder="1" applyAlignment="1"/>
    <xf numFmtId="0" fontId="97" fillId="25" borderId="0" xfId="70" applyFont="1" applyFill="1" applyBorder="1" applyAlignment="1">
      <alignment horizontal="left"/>
    </xf>
    <xf numFmtId="0" fontId="7" fillId="25" borderId="0" xfId="70" applyFont="1" applyFill="1" applyBorder="1" applyAlignment="1"/>
    <xf numFmtId="0" fontId="58" fillId="0" borderId="0" xfId="70" applyFont="1" applyAlignment="1"/>
    <xf numFmtId="167" fontId="5" fillId="26" borderId="0" xfId="70" applyNumberFormat="1" applyFont="1" applyFill="1" applyBorder="1" applyAlignment="1">
      <alignment horizontal="right" indent="3"/>
    </xf>
    <xf numFmtId="167" fontId="109" fillId="26" borderId="0" xfId="70" applyNumberFormat="1" applyFont="1" applyFill="1" applyBorder="1" applyAlignment="1">
      <alignment horizontal="right" indent="3"/>
    </xf>
    <xf numFmtId="0" fontId="124" fillId="25" borderId="0" xfId="70" applyFont="1" applyFill="1" applyBorder="1" applyAlignment="1">
      <alignment horizontal="left" vertical="center"/>
    </xf>
    <xf numFmtId="0" fontId="0" fillId="25" borderId="22" xfId="51" applyFont="1" applyFill="1" applyBorder="1"/>
    <xf numFmtId="3" fontId="32" fillId="0" borderId="0" xfId="70" applyNumberFormat="1" applyFont="1" applyBorder="1" applyAlignment="1">
      <alignment vertical="center"/>
    </xf>
    <xf numFmtId="165" fontId="32" fillId="0" borderId="0" xfId="70" applyNumberFormat="1" applyFont="1" applyBorder="1" applyAlignment="1">
      <alignment vertical="center"/>
    </xf>
    <xf numFmtId="173" fontId="15" fillId="0" borderId="0" xfId="62" applyNumberFormat="1" applyFont="1"/>
    <xf numFmtId="165" fontId="4" fillId="0" borderId="0" xfId="62" applyNumberFormat="1"/>
    <xf numFmtId="0" fontId="14" fillId="0" borderId="0" xfId="0" applyFont="1" applyAlignment="1">
      <alignment readingOrder="2"/>
    </xf>
    <xf numFmtId="0" fontId="14" fillId="24" borderId="0" xfId="40" applyFont="1" applyFill="1" applyBorder="1"/>
    <xf numFmtId="0" fontId="14" fillId="37" borderId="0" xfId="62" applyFont="1" applyFill="1" applyAlignment="1">
      <alignment vertical="center" wrapText="1"/>
    </xf>
    <xf numFmtId="0" fontId="104" fillId="39" borderId="0" xfId="62" applyFont="1" applyFill="1" applyBorder="1" applyAlignment="1">
      <alignment vertical="center"/>
    </xf>
    <xf numFmtId="0" fontId="5" fillId="37" borderId="0" xfId="62" applyFont="1" applyFill="1" applyAlignment="1">
      <alignment horizontal="left" vertical="center"/>
    </xf>
    <xf numFmtId="0" fontId="12" fillId="37" borderId="0" xfId="62" applyFont="1" applyFill="1" applyBorder="1" applyAlignment="1">
      <alignment horizontal="right" vertical="top" wrapText="1"/>
    </xf>
    <xf numFmtId="0" fontId="11" fillId="33" borderId="0" xfId="62" applyFont="1" applyFill="1" applyBorder="1" applyAlignment="1">
      <alignment horizontal="right"/>
    </xf>
    <xf numFmtId="0" fontId="12" fillId="33" borderId="0" xfId="62" applyFont="1" applyFill="1" applyBorder="1" applyAlignment="1">
      <alignment horizontal="right" vertical="top" wrapText="1"/>
    </xf>
    <xf numFmtId="0" fontId="12" fillId="37" borderId="38" xfId="62" applyFont="1" applyFill="1" applyBorder="1" applyAlignment="1">
      <alignment horizontal="right" vertical="top" wrapText="1"/>
    </xf>
    <xf numFmtId="0" fontId="13" fillId="37" borderId="0" xfId="62" applyFont="1" applyFill="1" applyBorder="1" applyAlignment="1">
      <alignment horizontal="right" vertical="center"/>
    </xf>
    <xf numFmtId="0" fontId="14" fillId="37" borderId="0" xfId="62" applyFont="1" applyFill="1" applyBorder="1" applyAlignment="1">
      <alignment horizontal="right" vertical="center" wrapText="1"/>
    </xf>
    <xf numFmtId="0" fontId="13" fillId="37" borderId="0" xfId="62" applyFont="1" applyFill="1" applyBorder="1" applyAlignment="1">
      <alignment horizontal="right" vertical="center" wrapText="1"/>
    </xf>
    <xf numFmtId="0" fontId="14" fillId="37" borderId="0" xfId="62" applyFont="1" applyFill="1" applyBorder="1" applyAlignment="1">
      <alignment horizontal="right" vertical="top" wrapText="1"/>
    </xf>
    <xf numFmtId="0" fontId="14" fillId="37" borderId="0" xfId="62" applyFont="1" applyFill="1" applyBorder="1" applyAlignment="1">
      <alignment horizontal="right" vertical="center"/>
    </xf>
    <xf numFmtId="0" fontId="14" fillId="37" borderId="0" xfId="62" applyFont="1" applyFill="1" applyBorder="1" applyAlignment="1">
      <alignment horizontal="right"/>
    </xf>
    <xf numFmtId="0" fontId="14" fillId="37" borderId="0" xfId="62" applyFont="1" applyFill="1" applyBorder="1" applyAlignment="1">
      <alignment horizontal="right" wrapText="1"/>
    </xf>
    <xf numFmtId="0" fontId="14" fillId="37" borderId="38" xfId="62" applyFont="1" applyFill="1" applyBorder="1" applyAlignment="1">
      <alignment horizontal="right"/>
    </xf>
    <xf numFmtId="0" fontId="4" fillId="37" borderId="0" xfId="62" applyFill="1" applyBorder="1" applyAlignment="1">
      <alignment horizontal="right" vertical="center"/>
    </xf>
    <xf numFmtId="0" fontId="4" fillId="37" borderId="0" xfId="62" applyFill="1" applyBorder="1" applyAlignment="1">
      <alignment horizontal="right"/>
    </xf>
    <xf numFmtId="0" fontId="4" fillId="26" borderId="0" xfId="63" applyFill="1" applyAlignment="1"/>
    <xf numFmtId="0" fontId="18" fillId="25" borderId="48" xfId="63" applyFont="1" applyFill="1" applyBorder="1" applyAlignment="1">
      <alignment horizontal="right"/>
    </xf>
    <xf numFmtId="0" fontId="4" fillId="25" borderId="0" xfId="63" applyFont="1" applyFill="1" applyAlignment="1">
      <alignment vertical="center"/>
    </xf>
    <xf numFmtId="0" fontId="4" fillId="25" borderId="0" xfId="63" applyFont="1" applyFill="1" applyBorder="1" applyAlignment="1">
      <alignment vertical="center"/>
    </xf>
    <xf numFmtId="0" fontId="4" fillId="26" borderId="0" xfId="63" applyFont="1" applyFill="1" applyAlignment="1">
      <alignment vertical="center"/>
    </xf>
    <xf numFmtId="0" fontId="4" fillId="0" borderId="0" xfId="63" applyFont="1" applyAlignment="1">
      <alignment vertical="center"/>
    </xf>
    <xf numFmtId="0" fontId="4" fillId="25" borderId="0" xfId="63" applyFont="1" applyFill="1"/>
    <xf numFmtId="0" fontId="12" fillId="25" borderId="0" xfId="63" applyFont="1" applyFill="1" applyBorder="1"/>
    <xf numFmtId="0" fontId="4" fillId="26" borderId="0" xfId="63" applyFont="1" applyFill="1"/>
    <xf numFmtId="0" fontId="4" fillId="0" borderId="0" xfId="63" applyFont="1"/>
    <xf numFmtId="0" fontId="12" fillId="26" borderId="0" xfId="63" applyFont="1" applyFill="1" applyBorder="1"/>
    <xf numFmtId="0" fontId="84" fillId="0" borderId="0" xfId="63" applyFont="1" applyAlignment="1"/>
    <xf numFmtId="0" fontId="92" fillId="25" borderId="19" xfId="63" applyFont="1" applyFill="1" applyBorder="1"/>
    <xf numFmtId="0" fontId="84" fillId="25" borderId="0" xfId="63" applyFont="1" applyFill="1" applyAlignment="1"/>
    <xf numFmtId="0" fontId="84" fillId="25" borderId="0" xfId="63" applyFont="1" applyFill="1" applyBorder="1" applyAlignment="1"/>
    <xf numFmtId="0" fontId="83" fillId="24" borderId="0" xfId="66" applyFont="1" applyFill="1" applyBorder="1" applyAlignment="1">
      <alignment horizontal="left"/>
    </xf>
    <xf numFmtId="0" fontId="83" fillId="27" borderId="0" xfId="40" applyFont="1" applyFill="1" applyBorder="1" applyAlignment="1"/>
    <xf numFmtId="4" fontId="94" fillId="27" borderId="0" xfId="40" applyNumberFormat="1" applyFont="1" applyFill="1" applyBorder="1" applyAlignment="1">
      <alignment horizontal="right" wrapText="1"/>
    </xf>
    <xf numFmtId="0" fontId="84" fillId="26" borderId="0" xfId="63" applyFont="1" applyFill="1" applyAlignment="1"/>
    <xf numFmtId="1" fontId="14" fillId="26" borderId="0" xfId="63" applyNumberFormat="1" applyFont="1" applyFill="1" applyBorder="1" applyAlignment="1">
      <alignment horizontal="center" vertical="center" wrapText="1"/>
    </xf>
    <xf numFmtId="164" fontId="68" fillId="0" borderId="0" xfId="0" applyNumberFormat="1" applyFont="1"/>
    <xf numFmtId="164" fontId="68" fillId="0" borderId="0" xfId="0" applyNumberFormat="1" applyFont="1" applyAlignment="1"/>
    <xf numFmtId="0" fontId="13" fillId="0" borderId="11" xfId="0" applyFont="1" applyFill="1" applyBorder="1" applyAlignment="1">
      <alignment horizontal="center"/>
    </xf>
    <xf numFmtId="164" fontId="4" fillId="0" borderId="0" xfId="70" applyNumberFormat="1" applyFill="1"/>
    <xf numFmtId="165" fontId="4" fillId="0" borderId="0" xfId="70" applyNumberFormat="1" applyFill="1" applyAlignment="1">
      <alignment vertical="center"/>
    </xf>
    <xf numFmtId="0" fontId="68" fillId="0" borderId="0" xfId="70" applyFont="1" applyFill="1"/>
    <xf numFmtId="166" fontId="4" fillId="0" borderId="0" xfId="70" applyNumberFormat="1" applyFill="1"/>
    <xf numFmtId="1" fontId="114" fillId="26" borderId="0" xfId="70" applyNumberFormat="1" applyFont="1" applyFill="1" applyBorder="1" applyAlignment="1">
      <alignment horizontal="right"/>
    </xf>
    <xf numFmtId="0" fontId="18" fillId="27" borderId="0" xfId="40" applyFont="1" applyFill="1" applyBorder="1" applyAlignment="1"/>
    <xf numFmtId="167" fontId="11" fillId="26" borderId="0" xfId="70" applyNumberFormat="1" applyFont="1" applyFill="1" applyBorder="1" applyAlignment="1">
      <alignment horizontal="right"/>
    </xf>
    <xf numFmtId="0" fontId="50" fillId="26" borderId="0" xfId="70" applyFont="1" applyFill="1"/>
    <xf numFmtId="0" fontId="13" fillId="25" borderId="64" xfId="70" applyFont="1" applyFill="1" applyBorder="1" applyAlignment="1">
      <alignment horizontal="center"/>
    </xf>
    <xf numFmtId="3" fontId="94" fillId="25" borderId="0" xfId="63" applyNumberFormat="1" applyFont="1" applyFill="1" applyBorder="1" applyAlignment="1"/>
    <xf numFmtId="0" fontId="18" fillId="24" borderId="19" xfId="61" applyFont="1" applyFill="1" applyBorder="1" applyAlignment="1">
      <alignment horizontal="left" wrapText="1"/>
    </xf>
    <xf numFmtId="3" fontId="31" fillId="0" borderId="0" xfId="70" applyNumberFormat="1" applyFont="1"/>
    <xf numFmtId="0" fontId="13" fillId="26" borderId="12" xfId="70" applyFont="1" applyFill="1" applyBorder="1" applyAlignment="1">
      <alignment horizontal="center"/>
    </xf>
    <xf numFmtId="0" fontId="13" fillId="25" borderId="12" xfId="51" applyFont="1" applyFill="1" applyBorder="1" applyAlignment="1">
      <alignment horizontal="center" vertical="center"/>
    </xf>
    <xf numFmtId="0" fontId="4" fillId="26" borderId="0" xfId="52" applyFill="1" applyBorder="1"/>
    <xf numFmtId="0" fontId="13" fillId="25" borderId="0" xfId="52" applyFont="1" applyFill="1" applyBorder="1" applyAlignment="1">
      <alignment horizontal="left"/>
    </xf>
    <xf numFmtId="0" fontId="110" fillId="25" borderId="0" xfId="52" applyFont="1" applyFill="1" applyBorder="1" applyAlignment="1">
      <alignment horizontal="left"/>
    </xf>
    <xf numFmtId="0" fontId="13" fillId="25" borderId="0" xfId="51" applyFont="1" applyFill="1" applyBorder="1" applyAlignment="1">
      <alignment horizontal="right"/>
    </xf>
    <xf numFmtId="0" fontId="0" fillId="26" borderId="22" xfId="51" applyFont="1" applyFill="1" applyBorder="1"/>
    <xf numFmtId="0" fontId="11" fillId="25" borderId="22" xfId="51" applyFont="1" applyFill="1" applyBorder="1" applyAlignment="1">
      <alignment horizontal="left"/>
    </xf>
    <xf numFmtId="0" fontId="50" fillId="25" borderId="22" xfId="51" applyFont="1" applyFill="1" applyBorder="1" applyAlignment="1">
      <alignment horizontal="left"/>
    </xf>
    <xf numFmtId="0" fontId="0" fillId="0" borderId="22" xfId="51" applyFont="1" applyBorder="1"/>
    <xf numFmtId="0" fontId="18" fillId="0" borderId="0" xfId="51" applyFont="1" applyBorder="1" applyAlignment="1">
      <alignment vertical="top"/>
    </xf>
    <xf numFmtId="0" fontId="7" fillId="25" borderId="0" xfId="51" applyFont="1" applyFill="1" applyBorder="1"/>
    <xf numFmtId="0" fontId="13" fillId="25" borderId="11" xfId="51" applyFont="1" applyFill="1" applyBorder="1" applyAlignment="1">
      <alignment horizontal="center" vertical="center"/>
    </xf>
    <xf numFmtId="0" fontId="13" fillId="25" borderId="0" xfId="51" applyFont="1" applyFill="1" applyBorder="1" applyAlignment="1">
      <alignment horizontal="center" vertical="center"/>
    </xf>
    <xf numFmtId="49" fontId="13" fillId="25" borderId="0" xfId="51" applyNumberFormat="1" applyFont="1" applyFill="1" applyBorder="1" applyAlignment="1">
      <alignment horizontal="center" vertical="center" wrapText="1"/>
    </xf>
    <xf numFmtId="0" fontId="11" fillId="26" borderId="0" xfId="51" applyFont="1" applyFill="1" applyBorder="1" applyAlignment="1">
      <alignment horizontal="center"/>
    </xf>
    <xf numFmtId="0" fontId="18" fillId="25" borderId="0" xfId="51" applyFont="1" applyFill="1" applyBorder="1" applyAlignment="1">
      <alignment horizontal="center"/>
    </xf>
    <xf numFmtId="1" fontId="18" fillId="25" borderId="10" xfId="51" applyNumberFormat="1" applyFont="1" applyFill="1" applyBorder="1" applyAlignment="1">
      <alignment horizontal="center"/>
    </xf>
    <xf numFmtId="3" fontId="18" fillId="24" borderId="0" xfId="61" applyNumberFormat="1" applyFont="1" applyFill="1" applyBorder="1" applyAlignment="1">
      <alignment horizontal="center" wrapText="1"/>
    </xf>
    <xf numFmtId="0" fontId="11" fillId="25" borderId="19" xfId="51" applyFont="1" applyFill="1" applyBorder="1" applyAlignment="1">
      <alignment horizontal="center"/>
    </xf>
    <xf numFmtId="0" fontId="11" fillId="25" borderId="0" xfId="51" applyFont="1" applyFill="1" applyAlignment="1">
      <alignment horizontal="center"/>
    </xf>
    <xf numFmtId="0" fontId="11" fillId="0" borderId="0" xfId="51" applyFont="1" applyAlignment="1">
      <alignment horizontal="center"/>
    </xf>
    <xf numFmtId="165" fontId="14" fillId="27" borderId="0" xfId="61" applyNumberFormat="1" applyFont="1" applyFill="1" applyBorder="1" applyAlignment="1">
      <alignment horizontal="center" wrapText="1"/>
    </xf>
    <xf numFmtId="165" fontId="13" fillId="27" borderId="0" xfId="61" applyNumberFormat="1" applyFont="1" applyFill="1" applyBorder="1" applyAlignment="1">
      <alignment horizontal="center" wrapText="1"/>
    </xf>
    <xf numFmtId="0" fontId="13" fillId="41" borderId="0" xfId="61" applyFont="1" applyFill="1" applyBorder="1" applyAlignment="1">
      <alignment horizontal="left"/>
    </xf>
    <xf numFmtId="167" fontId="10" fillId="36" borderId="0" xfId="70" applyNumberFormat="1" applyFont="1" applyFill="1" applyBorder="1" applyAlignment="1">
      <alignment horizontal="right" indent="3"/>
    </xf>
    <xf numFmtId="4" fontId="13" fillId="41" borderId="0" xfId="61" applyNumberFormat="1" applyFont="1" applyFill="1" applyBorder="1" applyAlignment="1">
      <alignment horizontal="right" wrapText="1" indent="4"/>
    </xf>
    <xf numFmtId="4" fontId="109" fillId="27" borderId="0" xfId="61" applyNumberFormat="1" applyFont="1" applyFill="1" applyBorder="1" applyAlignment="1">
      <alignment horizontal="right" wrapText="1" indent="4"/>
    </xf>
    <xf numFmtId="165" fontId="126" fillId="27" borderId="0" xfId="61" applyNumberFormat="1" applyFont="1" applyFill="1" applyBorder="1" applyAlignment="1">
      <alignment horizontal="center" wrapText="1"/>
    </xf>
    <xf numFmtId="1" fontId="13" fillId="26" borderId="12" xfId="63" applyNumberFormat="1" applyFont="1" applyFill="1" applyBorder="1" applyAlignment="1">
      <alignment horizontal="center" vertical="center"/>
    </xf>
    <xf numFmtId="165" fontId="68" fillId="0" borderId="0" xfId="70" applyNumberFormat="1" applyFont="1" applyFill="1"/>
    <xf numFmtId="0" fontId="13" fillId="25" borderId="52" xfId="70" applyFont="1" applyFill="1" applyBorder="1" applyAlignment="1">
      <alignment horizontal="center"/>
    </xf>
    <xf numFmtId="0" fontId="13" fillId="25" borderId="11" xfId="70" applyFont="1" applyFill="1" applyBorder="1" applyAlignment="1">
      <alignment horizontal="center"/>
    </xf>
    <xf numFmtId="0" fontId="13" fillId="25" borderId="58" xfId="0" applyFont="1" applyFill="1" applyBorder="1" applyAlignment="1">
      <alignment horizontal="center"/>
    </xf>
    <xf numFmtId="0" fontId="13" fillId="25" borderId="12" xfId="62" applyFont="1" applyFill="1" applyBorder="1" applyAlignment="1">
      <alignment horizontal="center"/>
    </xf>
    <xf numFmtId="0" fontId="50" fillId="0" borderId="0" xfId="70" applyFont="1" applyProtection="1">
      <protection locked="0"/>
    </xf>
    <xf numFmtId="0" fontId="11" fillId="25" borderId="23" xfId="70" applyFont="1" applyFill="1" applyBorder="1" applyAlignment="1">
      <alignment horizontal="left"/>
    </xf>
    <xf numFmtId="0" fontId="11" fillId="25" borderId="0" xfId="70" applyFont="1" applyFill="1" applyBorder="1" applyAlignment="1">
      <alignment horizontal="left"/>
    </xf>
    <xf numFmtId="0" fontId="31" fillId="25" borderId="13" xfId="70" applyFont="1" applyFill="1" applyBorder="1" applyAlignment="1">
      <alignment horizontal="center" vertical="center" wrapText="1"/>
    </xf>
    <xf numFmtId="0" fontId="31" fillId="25" borderId="49" xfId="70" applyFont="1" applyFill="1" applyBorder="1" applyAlignment="1">
      <alignment horizontal="center" vertical="center" wrapText="1"/>
    </xf>
    <xf numFmtId="0" fontId="10" fillId="24" borderId="0" xfId="66" applyFont="1" applyFill="1" applyBorder="1" applyAlignment="1">
      <alignment horizontal="left" vertical="center"/>
    </xf>
    <xf numFmtId="0" fontId="52" fillId="25" borderId="0" xfId="63" applyFont="1" applyFill="1" applyBorder="1" applyAlignment="1">
      <alignment horizontal="left" vertical="center" wrapText="1"/>
    </xf>
    <xf numFmtId="0" fontId="14" fillId="25" borderId="0" xfId="70" applyFont="1" applyFill="1" applyBorder="1" applyAlignment="1">
      <alignment vertical="center"/>
    </xf>
    <xf numFmtId="4" fontId="5" fillId="25" borderId="0" xfId="63" applyNumberFormat="1" applyFont="1" applyFill="1" applyBorder="1" applyAlignment="1">
      <alignment horizontal="left" vertical="center" wrapText="1"/>
    </xf>
    <xf numFmtId="0" fontId="5" fillId="26" borderId="0" xfId="70" applyFont="1" applyFill="1" applyBorder="1" applyAlignment="1">
      <alignment vertical="center" wrapText="1"/>
    </xf>
    <xf numFmtId="0" fontId="5" fillId="25" borderId="0" xfId="70" applyFont="1" applyFill="1" applyBorder="1" applyAlignment="1">
      <alignment vertical="center" wrapText="1"/>
    </xf>
    <xf numFmtId="0" fontId="50" fillId="25" borderId="0" xfId="70" applyFont="1" applyFill="1" applyAlignment="1">
      <alignment vertical="center"/>
    </xf>
    <xf numFmtId="0" fontId="50" fillId="25" borderId="20" xfId="70" applyFont="1" applyFill="1" applyBorder="1" applyAlignment="1">
      <alignment vertical="center"/>
    </xf>
    <xf numFmtId="0" fontId="10" fillId="25" borderId="0" xfId="63" applyFont="1" applyFill="1" applyBorder="1" applyAlignment="1">
      <alignment horizontal="left" vertical="center" wrapText="1"/>
    </xf>
    <xf numFmtId="0" fontId="50" fillId="0" borderId="0" xfId="70" applyFont="1" applyAlignment="1">
      <alignment vertical="center"/>
    </xf>
    <xf numFmtId="0" fontId="10" fillId="24" borderId="0" xfId="40" applyFont="1" applyFill="1" applyBorder="1" applyAlignment="1">
      <alignment horizontal="left" vertical="center"/>
    </xf>
    <xf numFmtId="0" fontId="5" fillId="25" borderId="0" xfId="70" applyFont="1" applyFill="1" applyAlignment="1">
      <alignment vertical="center"/>
    </xf>
    <xf numFmtId="0" fontId="5" fillId="25" borderId="20" xfId="70" applyFont="1" applyFill="1" applyBorder="1" applyAlignment="1">
      <alignment vertical="center"/>
    </xf>
    <xf numFmtId="0" fontId="5" fillId="25" borderId="0" xfId="70" applyFont="1" applyFill="1" applyBorder="1" applyAlignment="1">
      <alignment vertical="center"/>
    </xf>
    <xf numFmtId="0" fontId="5" fillId="0" borderId="0" xfId="70" applyFont="1" applyAlignment="1">
      <alignment vertical="center"/>
    </xf>
    <xf numFmtId="0" fontId="10" fillId="24" borderId="0" xfId="40" applyFont="1" applyFill="1" applyBorder="1" applyAlignment="1">
      <alignment vertical="center"/>
    </xf>
    <xf numFmtId="0" fontId="10" fillId="27" borderId="0" xfId="40" applyFont="1" applyFill="1" applyBorder="1" applyAlignment="1">
      <alignment vertical="center"/>
    </xf>
    <xf numFmtId="4" fontId="5" fillId="26" borderId="0" xfId="63" applyNumberFormat="1" applyFont="1" applyFill="1" applyBorder="1" applyAlignment="1">
      <alignment horizontal="left" vertical="center" wrapText="1"/>
    </xf>
    <xf numFmtId="0" fontId="10" fillId="27" borderId="0" xfId="66" applyFont="1" applyFill="1" applyBorder="1" applyAlignment="1">
      <alignment horizontal="left" vertical="center"/>
    </xf>
    <xf numFmtId="0" fontId="5" fillId="26" borderId="0" xfId="70" applyFont="1" applyFill="1" applyAlignment="1">
      <alignment vertical="center" wrapText="1"/>
    </xf>
    <xf numFmtId="0" fontId="5" fillId="26" borderId="0" xfId="70" applyFont="1" applyFill="1" applyAlignment="1">
      <alignment vertical="center"/>
    </xf>
    <xf numFmtId="0" fontId="5" fillId="26" borderId="0" xfId="63" applyFont="1" applyFill="1" applyBorder="1" applyAlignment="1">
      <alignment horizontal="left" vertical="center" wrapText="1"/>
    </xf>
    <xf numFmtId="0" fontId="5" fillId="26" borderId="0" xfId="70" quotePrefix="1" applyFont="1" applyFill="1" applyBorder="1" applyAlignment="1">
      <alignment vertical="center" wrapText="1"/>
    </xf>
    <xf numFmtId="0" fontId="5" fillId="25" borderId="0" xfId="70" quotePrefix="1" applyFont="1" applyFill="1" applyBorder="1" applyAlignment="1">
      <alignment vertical="center" wrapText="1"/>
    </xf>
    <xf numFmtId="0" fontId="5" fillId="25" borderId="0" xfId="63" applyFont="1" applyFill="1" applyBorder="1" applyAlignment="1">
      <alignment horizontal="left" vertical="center" wrapText="1"/>
    </xf>
    <xf numFmtId="172" fontId="5" fillId="25" borderId="0" xfId="70" applyNumberFormat="1" applyFont="1" applyFill="1" applyBorder="1" applyAlignment="1">
      <alignment horizontal="left"/>
    </xf>
    <xf numFmtId="0" fontId="13" fillId="25" borderId="18" xfId="70" applyFont="1" applyFill="1" applyBorder="1" applyAlignment="1">
      <alignment horizontal="left"/>
    </xf>
    <xf numFmtId="0" fontId="83" fillId="25" borderId="0" xfId="78" applyFont="1" applyFill="1" applyBorder="1" applyAlignment="1">
      <alignment horizontal="left"/>
    </xf>
    <xf numFmtId="0" fontId="11" fillId="25" borderId="0" xfId="70" applyFont="1" applyFill="1" applyBorder="1" applyAlignment="1">
      <alignment horizontal="left"/>
    </xf>
    <xf numFmtId="170" fontId="83" fillId="26" borderId="49" xfId="70" applyNumberFormat="1" applyFont="1" applyFill="1" applyBorder="1" applyAlignment="1">
      <alignment horizontal="right" wrapText="1" indent="1"/>
    </xf>
    <xf numFmtId="170" fontId="10" fillId="26" borderId="0" xfId="70" applyNumberFormat="1" applyFont="1" applyFill="1" applyBorder="1" applyAlignment="1">
      <alignment horizontal="right" vertical="center" wrapText="1" indent="1"/>
    </xf>
    <xf numFmtId="170" fontId="5" fillId="26" borderId="0" xfId="70" applyNumberFormat="1" applyFont="1" applyFill="1" applyBorder="1" applyAlignment="1">
      <alignment horizontal="right" vertical="center" wrapText="1" indent="1"/>
    </xf>
    <xf numFmtId="170" fontId="10" fillId="26" borderId="0" xfId="70" applyNumberFormat="1" applyFont="1" applyFill="1" applyBorder="1" applyAlignment="1">
      <alignment horizontal="right" vertical="center" indent="1"/>
    </xf>
    <xf numFmtId="170" fontId="5" fillId="26" borderId="0" xfId="70" applyNumberFormat="1" applyFont="1" applyFill="1" applyBorder="1" applyAlignment="1">
      <alignment horizontal="right" vertical="center" indent="1"/>
    </xf>
    <xf numFmtId="0" fontId="10" fillId="26" borderId="0" xfId="70" applyFont="1" applyFill="1" applyBorder="1" applyAlignment="1">
      <alignment horizontal="right" vertical="center" indent="1"/>
    </xf>
    <xf numFmtId="170" fontId="83" fillId="26" borderId="49" xfId="70" applyNumberFormat="1" applyFont="1" applyFill="1" applyBorder="1" applyAlignment="1">
      <alignment horizontal="right" wrapText="1" indent="2"/>
    </xf>
    <xf numFmtId="165" fontId="83" fillId="26" borderId="0" xfId="70" applyNumberFormat="1" applyFont="1" applyFill="1" applyBorder="1" applyAlignment="1">
      <alignment horizontal="right" vertical="center" wrapText="1" indent="2"/>
    </xf>
    <xf numFmtId="165" fontId="83" fillId="25" borderId="0" xfId="70" applyNumberFormat="1" applyFont="1" applyFill="1" applyBorder="1" applyAlignment="1">
      <alignment horizontal="right" vertical="center" wrapText="1" indent="2"/>
    </xf>
    <xf numFmtId="3" fontId="83" fillId="25" borderId="0" xfId="70" applyNumberFormat="1" applyFont="1" applyFill="1" applyBorder="1" applyAlignment="1">
      <alignment horizontal="right" vertical="center" wrapText="1" indent="2"/>
    </xf>
    <xf numFmtId="170" fontId="10" fillId="26" borderId="0" xfId="70" applyNumberFormat="1" applyFont="1" applyFill="1" applyBorder="1" applyAlignment="1">
      <alignment horizontal="right" vertical="center" wrapText="1" indent="2"/>
    </xf>
    <xf numFmtId="165" fontId="10" fillId="26" borderId="0" xfId="70" applyNumberFormat="1" applyFont="1" applyFill="1" applyBorder="1" applyAlignment="1">
      <alignment horizontal="right" vertical="center" wrapText="1" indent="2"/>
    </xf>
    <xf numFmtId="165" fontId="10" fillId="25" borderId="0" xfId="70" applyNumberFormat="1" applyFont="1" applyFill="1" applyBorder="1" applyAlignment="1">
      <alignment horizontal="right" vertical="center" wrapText="1" indent="2"/>
    </xf>
    <xf numFmtId="3" fontId="10" fillId="25" borderId="0" xfId="70" applyNumberFormat="1" applyFont="1" applyFill="1" applyBorder="1" applyAlignment="1">
      <alignment horizontal="right" vertical="center" wrapText="1" indent="2"/>
    </xf>
    <xf numFmtId="170" fontId="5" fillId="26" borderId="0" xfId="70" applyNumberFormat="1" applyFont="1" applyFill="1" applyBorder="1" applyAlignment="1">
      <alignment horizontal="right" vertical="center" wrapText="1" indent="2"/>
    </xf>
    <xf numFmtId="165" fontId="5" fillId="26" borderId="0" xfId="70" applyNumberFormat="1" applyFont="1" applyFill="1" applyBorder="1" applyAlignment="1">
      <alignment horizontal="right" vertical="center" wrapText="1" indent="2"/>
    </xf>
    <xf numFmtId="165" fontId="5" fillId="25" borderId="0" xfId="70" applyNumberFormat="1" applyFont="1" applyFill="1" applyBorder="1" applyAlignment="1">
      <alignment horizontal="right" vertical="center" wrapText="1" indent="2"/>
    </xf>
    <xf numFmtId="3" fontId="5" fillId="25" borderId="0" xfId="70" applyNumberFormat="1" applyFont="1" applyFill="1" applyBorder="1" applyAlignment="1">
      <alignment horizontal="right" vertical="center" wrapText="1" indent="2"/>
    </xf>
    <xf numFmtId="170" fontId="10" fillId="26" borderId="0" xfId="70" applyNumberFormat="1" applyFont="1" applyFill="1" applyBorder="1" applyAlignment="1">
      <alignment horizontal="right" vertical="center" indent="2"/>
    </xf>
    <xf numFmtId="170" fontId="5" fillId="26" borderId="0" xfId="70" applyNumberFormat="1" applyFont="1" applyFill="1" applyBorder="1" applyAlignment="1">
      <alignment horizontal="right" vertical="center" indent="2"/>
    </xf>
    <xf numFmtId="0" fontId="10" fillId="26" borderId="0" xfId="70" applyFont="1" applyFill="1" applyBorder="1" applyAlignment="1">
      <alignment horizontal="right" vertical="center" indent="2"/>
    </xf>
    <xf numFmtId="0" fontId="14" fillId="41" borderId="0" xfId="61" applyFont="1" applyFill="1" applyBorder="1" applyAlignment="1">
      <alignment horizontal="left" indent="1"/>
    </xf>
    <xf numFmtId="3" fontId="18" fillId="41" borderId="0" xfId="61" applyNumberFormat="1" applyFont="1" applyFill="1" applyBorder="1" applyAlignment="1">
      <alignment horizontal="center" wrapText="1"/>
    </xf>
    <xf numFmtId="0" fontId="14" fillId="41" borderId="0" xfId="61" applyFont="1" applyFill="1" applyBorder="1" applyAlignment="1"/>
    <xf numFmtId="0" fontId="4" fillId="25" borderId="0" xfId="70" applyFill="1" applyAlignment="1">
      <alignment wrapText="1"/>
    </xf>
    <xf numFmtId="0" fontId="4" fillId="25" borderId="20" xfId="70" applyFill="1" applyBorder="1" applyAlignment="1">
      <alignment wrapText="1"/>
    </xf>
    <xf numFmtId="167" fontId="18" fillId="26" borderId="0" xfId="0" applyNumberFormat="1" applyFont="1" applyFill="1" applyBorder="1" applyAlignment="1">
      <alignment horizontal="center" vertical="center" wrapText="1"/>
    </xf>
    <xf numFmtId="167" fontId="18" fillId="26" borderId="59" xfId="70" applyNumberFormat="1" applyFont="1" applyFill="1" applyBorder="1" applyAlignment="1">
      <alignment horizontal="center" vertical="center" wrapText="1"/>
    </xf>
    <xf numFmtId="0" fontId="7" fillId="25" borderId="0" xfId="70" applyFont="1" applyFill="1" applyBorder="1" applyAlignment="1">
      <alignment wrapText="1"/>
    </xf>
    <xf numFmtId="0" fontId="4" fillId="25" borderId="0" xfId="70" applyFill="1" applyBorder="1" applyAlignment="1">
      <alignment wrapText="1"/>
    </xf>
    <xf numFmtId="0" fontId="4" fillId="0" borderId="0" xfId="70" applyAlignment="1">
      <alignment wrapText="1"/>
    </xf>
    <xf numFmtId="165" fontId="4" fillId="0" borderId="0" xfId="70" applyNumberFormat="1" applyAlignment="1">
      <alignment wrapText="1"/>
    </xf>
    <xf numFmtId="1" fontId="56" fillId="0" borderId="0" xfId="70" applyNumberFormat="1" applyFont="1"/>
    <xf numFmtId="0" fontId="50" fillId="25" borderId="0" xfId="70" applyFont="1" applyFill="1" applyProtection="1">
      <protection locked="0"/>
    </xf>
    <xf numFmtId="0" fontId="7" fillId="0" borderId="0" xfId="62" applyFont="1" applyAlignment="1">
      <alignment vertical="center"/>
    </xf>
    <xf numFmtId="0" fontId="7" fillId="25" borderId="0" xfId="72" applyFont="1" applyFill="1" applyBorder="1"/>
    <xf numFmtId="49" fontId="14" fillId="25" borderId="0" xfId="62" applyNumberFormat="1" applyFont="1" applyFill="1" applyBorder="1" applyAlignment="1">
      <alignment horizontal="right"/>
    </xf>
    <xf numFmtId="0" fontId="5" fillId="0" borderId="0" xfId="178" applyFont="1"/>
    <xf numFmtId="0" fontId="5" fillId="0" borderId="0" xfId="178" applyFont="1" applyAlignment="1">
      <alignment horizontal="right"/>
    </xf>
    <xf numFmtId="0" fontId="4" fillId="0" borderId="0" xfId="178" applyFont="1"/>
    <xf numFmtId="0" fontId="13" fillId="26" borderId="67" xfId="70" applyFont="1" applyFill="1" applyBorder="1" applyAlignment="1"/>
    <xf numFmtId="0" fontId="4" fillId="26" borderId="0" xfId="62" applyFill="1"/>
    <xf numFmtId="0" fontId="56" fillId="26" borderId="0" xfId="62" applyFont="1" applyFill="1"/>
    <xf numFmtId="0" fontId="50" fillId="25" borderId="19" xfId="70" applyFont="1" applyFill="1" applyBorder="1" applyProtection="1">
      <protection locked="0"/>
    </xf>
    <xf numFmtId="0" fontId="50" fillId="25" borderId="0" xfId="70" applyFont="1" applyFill="1" applyBorder="1" applyProtection="1">
      <protection locked="0"/>
    </xf>
    <xf numFmtId="0" fontId="18" fillId="24" borderId="0" xfId="40" applyFont="1" applyFill="1" applyBorder="1" applyProtection="1">
      <protection locked="0"/>
    </xf>
    <xf numFmtId="0" fontId="14" fillId="24" borderId="0" xfId="40" applyFont="1" applyFill="1" applyBorder="1" applyProtection="1">
      <protection locked="0"/>
    </xf>
    <xf numFmtId="167" fontId="14" fillId="25" borderId="0" xfId="70" applyNumberFormat="1" applyFont="1" applyFill="1" applyBorder="1" applyAlignment="1" applyProtection="1">
      <alignment horizontal="right"/>
      <protection locked="0"/>
    </xf>
    <xf numFmtId="0" fontId="8" fillId="25" borderId="0" xfId="70" applyFont="1" applyFill="1" applyBorder="1" applyProtection="1">
      <protection locked="0"/>
    </xf>
    <xf numFmtId="0" fontId="11" fillId="25" borderId="0" xfId="0" applyFont="1" applyFill="1" applyBorder="1" applyAlignment="1">
      <alignment horizontal="left" vertical="center"/>
    </xf>
    <xf numFmtId="174" fontId="64" fillId="26" borderId="0" xfId="62" applyNumberFormat="1" applyFont="1" applyFill="1" applyBorder="1" applyAlignment="1">
      <alignment horizontal="right" vertical="center" wrapText="1"/>
    </xf>
    <xf numFmtId="0" fontId="18" fillId="25" borderId="0" xfId="62" applyFont="1" applyFill="1" applyBorder="1" applyAlignment="1">
      <alignment horizontal="right"/>
    </xf>
    <xf numFmtId="0" fontId="5" fillId="26" borderId="0" xfId="63" applyFont="1" applyFill="1" applyAlignment="1"/>
    <xf numFmtId="2" fontId="51" fillId="26" borderId="0" xfId="70" applyNumberFormat="1" applyFont="1" applyFill="1" applyBorder="1" applyAlignment="1">
      <alignment horizontal="center"/>
    </xf>
    <xf numFmtId="0" fontId="4" fillId="25" borderId="0" xfId="70" applyFill="1" applyProtection="1"/>
    <xf numFmtId="0" fontId="4" fillId="25" borderId="22" xfId="70" applyFill="1" applyBorder="1" applyProtection="1"/>
    <xf numFmtId="0" fontId="4" fillId="25" borderId="0" xfId="70" applyFill="1" applyBorder="1" applyProtection="1"/>
    <xf numFmtId="0" fontId="4" fillId="0" borderId="0" xfId="70" applyFill="1" applyProtection="1">
      <protection locked="0"/>
    </xf>
    <xf numFmtId="0" fontId="4" fillId="0" borderId="0" xfId="70" applyProtection="1">
      <protection locked="0"/>
    </xf>
    <xf numFmtId="0" fontId="4" fillId="25" borderId="20" xfId="70" applyFill="1" applyBorder="1" applyProtection="1"/>
    <xf numFmtId="0" fontId="4" fillId="0" borderId="0" xfId="70" applyBorder="1" applyProtection="1"/>
    <xf numFmtId="0" fontId="72" fillId="25" borderId="0" xfId="70" applyFont="1" applyFill="1" applyBorder="1" applyProtection="1"/>
    <xf numFmtId="0" fontId="4" fillId="25" borderId="0" xfId="70" applyFill="1" applyAlignment="1" applyProtection="1">
      <alignment vertical="center"/>
    </xf>
    <xf numFmtId="0" fontId="4" fillId="25" borderId="20" xfId="70" applyFill="1" applyBorder="1" applyAlignment="1" applyProtection="1">
      <alignment vertical="center"/>
    </xf>
    <xf numFmtId="0" fontId="4" fillId="0" borderId="0" xfId="70" applyAlignment="1" applyProtection="1">
      <alignment vertical="center"/>
      <protection locked="0"/>
    </xf>
    <xf numFmtId="0" fontId="15" fillId="25" borderId="20" xfId="70" applyFont="1" applyFill="1" applyBorder="1" applyProtection="1"/>
    <xf numFmtId="0" fontId="13" fillId="25" borderId="0" xfId="70" applyFont="1" applyFill="1" applyBorder="1" applyAlignment="1" applyProtection="1">
      <alignment horizontal="center" vertical="center"/>
    </xf>
    <xf numFmtId="0" fontId="12" fillId="25" borderId="0" xfId="70" applyFont="1" applyFill="1" applyBorder="1" applyProtection="1"/>
    <xf numFmtId="0" fontId="68" fillId="25" borderId="0" xfId="70" applyFont="1" applyFill="1" applyProtection="1"/>
    <xf numFmtId="0" fontId="68" fillId="25" borderId="20" xfId="70" applyFont="1" applyFill="1" applyBorder="1" applyProtection="1"/>
    <xf numFmtId="0" fontId="68" fillId="0" borderId="0" xfId="70" applyFont="1" applyProtection="1">
      <protection locked="0"/>
    </xf>
    <xf numFmtId="0" fontId="15" fillId="25" borderId="0" xfId="70" applyFont="1" applyFill="1" applyBorder="1" applyProtection="1"/>
    <xf numFmtId="0" fontId="7" fillId="25" borderId="0" xfId="70" applyFont="1" applyFill="1" applyBorder="1" applyProtection="1"/>
    <xf numFmtId="0" fontId="15" fillId="0" borderId="0" xfId="70" applyFont="1" applyBorder="1" applyProtection="1"/>
    <xf numFmtId="0" fontId="71" fillId="25" borderId="0" xfId="70" applyFont="1" applyFill="1" applyBorder="1" applyProtection="1"/>
    <xf numFmtId="0" fontId="69" fillId="25" borderId="0" xfId="70" applyFont="1" applyFill="1" applyProtection="1"/>
    <xf numFmtId="0" fontId="75" fillId="25" borderId="0" xfId="70" applyFont="1" applyFill="1" applyBorder="1" applyProtection="1"/>
    <xf numFmtId="0" fontId="69" fillId="0" borderId="0" xfId="70" applyFont="1" applyProtection="1">
      <protection locked="0"/>
    </xf>
    <xf numFmtId="0" fontId="18" fillId="0" borderId="0" xfId="70" applyFont="1" applyBorder="1" applyAlignment="1" applyProtection="1"/>
    <xf numFmtId="0" fontId="4" fillId="25" borderId="0" xfId="70" applyFill="1" applyBorder="1" applyAlignment="1" applyProtection="1"/>
    <xf numFmtId="0" fontId="8" fillId="25" borderId="0" xfId="70" applyFont="1" applyFill="1" applyBorder="1" applyProtection="1"/>
    <xf numFmtId="167" fontId="83" fillId="26" borderId="0" xfId="70" applyNumberFormat="1" applyFont="1" applyFill="1" applyBorder="1" applyAlignment="1" applyProtection="1">
      <alignment horizontal="right"/>
    </xf>
    <xf numFmtId="0" fontId="67" fillId="25" borderId="0" xfId="70" applyFont="1" applyFill="1" applyBorder="1" applyAlignment="1" applyProtection="1">
      <alignment horizontal="left"/>
    </xf>
    <xf numFmtId="0" fontId="50" fillId="25" borderId="0" xfId="70" applyFont="1" applyFill="1" applyProtection="1"/>
    <xf numFmtId="0" fontId="50" fillId="25" borderId="20" xfId="70" applyFont="1" applyFill="1" applyBorder="1" applyProtection="1"/>
    <xf numFmtId="167" fontId="13" fillId="26" borderId="0" xfId="70" applyNumberFormat="1" applyFont="1" applyFill="1" applyBorder="1" applyAlignment="1" applyProtection="1">
      <alignment horizontal="right"/>
    </xf>
    <xf numFmtId="167" fontId="14" fillId="26" borderId="0" xfId="70" applyNumberFormat="1" applyFont="1" applyFill="1" applyBorder="1" applyAlignment="1" applyProtection="1">
      <alignment horizontal="right"/>
    </xf>
    <xf numFmtId="0" fontId="31" fillId="25" borderId="0" xfId="70" applyFont="1" applyFill="1" applyBorder="1" applyProtection="1"/>
    <xf numFmtId="3" fontId="14" fillId="25" borderId="0" xfId="70" applyNumberFormat="1" applyFont="1" applyFill="1" applyBorder="1" applyAlignment="1" applyProtection="1">
      <alignment horizontal="center"/>
    </xf>
    <xf numFmtId="0" fontId="23" fillId="0" borderId="0" xfId="70" applyFont="1" applyProtection="1">
      <protection locked="0"/>
    </xf>
    <xf numFmtId="0" fontId="23" fillId="0" borderId="0" xfId="70" applyFont="1" applyFill="1" applyProtection="1">
      <protection locked="0"/>
    </xf>
    <xf numFmtId="0" fontId="5" fillId="0" borderId="0" xfId="70" applyFont="1" applyFill="1" applyProtection="1">
      <protection locked="0"/>
    </xf>
    <xf numFmtId="0" fontId="7" fillId="0" borderId="0" xfId="0" applyFont="1"/>
    <xf numFmtId="0" fontId="7" fillId="0" borderId="0" xfId="0" applyFont="1" applyAlignment="1">
      <alignment vertical="center"/>
    </xf>
    <xf numFmtId="0" fontId="130" fillId="0" borderId="0" xfId="179" applyFont="1"/>
    <xf numFmtId="0" fontId="61" fillId="0" borderId="0" xfId="0" applyFont="1"/>
    <xf numFmtId="17" fontId="130" fillId="0" borderId="0" xfId="179" applyNumberFormat="1" applyFont="1"/>
    <xf numFmtId="4" fontId="130" fillId="0" borderId="0" xfId="179" applyNumberFormat="1" applyFont="1"/>
    <xf numFmtId="0" fontId="12" fillId="25" borderId="0" xfId="0" applyFont="1" applyFill="1" applyBorder="1" applyAlignment="1">
      <alignment horizontal="left"/>
    </xf>
    <xf numFmtId="165" fontId="56" fillId="0" borderId="0" xfId="0" applyNumberFormat="1" applyFont="1"/>
    <xf numFmtId="2" fontId="0" fillId="0" borderId="0" xfId="0" applyNumberFormat="1"/>
    <xf numFmtId="2" fontId="0" fillId="0" borderId="0" xfId="0" applyNumberFormat="1" applyAlignment="1">
      <alignment vertical="center"/>
    </xf>
    <xf numFmtId="2" fontId="56" fillId="0" borderId="0" xfId="0" applyNumberFormat="1" applyFont="1"/>
    <xf numFmtId="2" fontId="14" fillId="25" borderId="0" xfId="0" applyNumberFormat="1" applyFont="1" applyFill="1" applyBorder="1" applyAlignment="1">
      <alignment horizontal="left"/>
    </xf>
    <xf numFmtId="0" fontId="50" fillId="26" borderId="31" xfId="63" applyFont="1" applyFill="1" applyBorder="1" applyAlignment="1">
      <alignment horizontal="left" vertical="center"/>
    </xf>
    <xf numFmtId="0" fontId="50" fillId="26" borderId="32" xfId="63" applyFont="1" applyFill="1" applyBorder="1" applyAlignment="1">
      <alignment horizontal="left" vertical="center"/>
    </xf>
    <xf numFmtId="0" fontId="13" fillId="25" borderId="0" xfId="0" applyFont="1" applyFill="1" applyBorder="1" applyAlignment="1">
      <alignment horizontal="center"/>
    </xf>
    <xf numFmtId="0" fontId="13" fillId="25" borderId="0" xfId="0" applyFont="1" applyFill="1" applyBorder="1" applyAlignment="1">
      <alignment horizontal="center"/>
    </xf>
    <xf numFmtId="0" fontId="13" fillId="26" borderId="52" xfId="70" applyFont="1" applyFill="1" applyBorder="1" applyAlignment="1">
      <alignment horizontal="center"/>
    </xf>
    <xf numFmtId="3" fontId="15" fillId="0" borderId="0" xfId="70" applyNumberFormat="1" applyFont="1"/>
    <xf numFmtId="0" fontId="93" fillId="26" borderId="0" xfId="62" applyFont="1" applyFill="1" applyBorder="1" applyAlignment="1">
      <alignment horizontal="center" vertical="center"/>
    </xf>
    <xf numFmtId="1" fontId="83" fillId="25" borderId="0" xfId="62" applyNumberFormat="1" applyFont="1" applyFill="1" applyBorder="1" applyAlignment="1">
      <alignment horizontal="right"/>
    </xf>
    <xf numFmtId="3" fontId="83" fillId="25" borderId="0" xfId="62" applyNumberFormat="1" applyFont="1" applyFill="1" applyBorder="1" applyAlignment="1">
      <alignment horizontal="right"/>
    </xf>
    <xf numFmtId="0" fontId="56" fillId="0" borderId="0" xfId="62" applyFont="1" applyFill="1" applyBorder="1"/>
    <xf numFmtId="0" fontId="68" fillId="0" borderId="0" xfId="62" applyFont="1" applyFill="1" applyBorder="1" applyAlignment="1"/>
    <xf numFmtId="3" fontId="14" fillId="0" borderId="0" xfId="40" applyNumberFormat="1" applyFont="1" applyFill="1" applyBorder="1" applyAlignment="1">
      <alignment horizontal="center" wrapText="1"/>
    </xf>
    <xf numFmtId="0" fontId="18" fillId="0" borderId="0" xfId="62" applyFont="1" applyFill="1" applyBorder="1" applyAlignment="1">
      <alignment horizontal="right"/>
    </xf>
    <xf numFmtId="0" fontId="68" fillId="0" borderId="0" xfId="62" applyFont="1" applyFill="1" applyBorder="1" applyAlignment="1">
      <alignment vertical="center"/>
    </xf>
    <xf numFmtId="0" fontId="56" fillId="26" borderId="0" xfId="62" applyFont="1" applyFill="1" applyBorder="1"/>
    <xf numFmtId="0" fontId="13" fillId="26" borderId="0" xfId="62" applyFont="1" applyFill="1" applyBorder="1" applyAlignment="1">
      <alignment horizontal="left" indent="1"/>
    </xf>
    <xf numFmtId="0" fontId="4" fillId="26" borderId="0" xfId="62" applyFill="1" applyBorder="1"/>
    <xf numFmtId="0" fontId="83" fillId="26" borderId="0" xfId="62" applyFont="1" applyFill="1" applyBorder="1" applyAlignment="1">
      <alignment horizontal="left"/>
    </xf>
    <xf numFmtId="3" fontId="49" fillId="26" borderId="0" xfId="62" applyNumberFormat="1" applyFont="1" applyFill="1" applyBorder="1" applyAlignment="1">
      <alignment horizontal="right"/>
    </xf>
    <xf numFmtId="0" fontId="31" fillId="26" borderId="0" xfId="40" applyFont="1" applyFill="1" applyBorder="1"/>
    <xf numFmtId="0" fontId="18" fillId="26" borderId="0" xfId="62" applyFont="1" applyFill="1" applyBorder="1" applyAlignment="1">
      <alignment horizontal="justify" wrapText="1"/>
    </xf>
    <xf numFmtId="0" fontId="71" fillId="26" borderId="0" xfId="62" applyFont="1" applyFill="1" applyBorder="1" applyAlignment="1">
      <alignment horizontal="left" vertical="center" indent="1"/>
    </xf>
    <xf numFmtId="0" fontId="69" fillId="26" borderId="0" xfId="62" applyFont="1" applyFill="1" applyBorder="1" applyAlignment="1">
      <alignment vertical="center"/>
    </xf>
    <xf numFmtId="0" fontId="68" fillId="26" borderId="0" xfId="62" applyFont="1" applyFill="1" applyBorder="1" applyAlignment="1">
      <alignment vertical="center"/>
    </xf>
    <xf numFmtId="1" fontId="13" fillId="26" borderId="0" xfId="40" applyNumberFormat="1" applyFont="1" applyFill="1" applyBorder="1" applyAlignment="1">
      <alignment horizontal="center" wrapText="1"/>
    </xf>
    <xf numFmtId="164" fontId="13" fillId="26" borderId="0" xfId="40" applyNumberFormat="1" applyFont="1" applyFill="1" applyBorder="1" applyAlignment="1">
      <alignment horizontal="right" wrapText="1" indent="2"/>
    </xf>
    <xf numFmtId="0" fontId="68" fillId="26" borderId="0" xfId="62" applyFont="1" applyFill="1" applyBorder="1"/>
    <xf numFmtId="1" fontId="83" fillId="25" borderId="0" xfId="62" applyNumberFormat="1" applyFont="1" applyFill="1" applyBorder="1" applyAlignment="1">
      <alignment horizontal="center"/>
    </xf>
    <xf numFmtId="3" fontId="83" fillId="25" borderId="0" xfId="62" applyNumberFormat="1" applyFont="1" applyFill="1" applyBorder="1" applyAlignment="1">
      <alignment horizontal="center"/>
    </xf>
    <xf numFmtId="3" fontId="13" fillId="25" borderId="0" xfId="62" applyNumberFormat="1" applyFont="1" applyFill="1" applyBorder="1" applyAlignment="1">
      <alignment horizontal="center"/>
    </xf>
    <xf numFmtId="0" fontId="13" fillId="26" borderId="0" xfId="0" applyFont="1" applyFill="1" applyBorder="1" applyAlignment="1">
      <alignment horizontal="center"/>
    </xf>
    <xf numFmtId="1" fontId="83" fillId="26" borderId="0" xfId="62" applyNumberFormat="1" applyFont="1" applyFill="1" applyBorder="1" applyAlignment="1">
      <alignment horizontal="right"/>
    </xf>
    <xf numFmtId="3" fontId="13" fillId="26" borderId="0" xfId="62" applyNumberFormat="1" applyFont="1" applyFill="1" applyBorder="1" applyAlignment="1">
      <alignment horizontal="right" indent="2"/>
    </xf>
    <xf numFmtId="3" fontId="83" fillId="26" borderId="0" xfId="62" applyNumberFormat="1" applyFont="1" applyFill="1" applyBorder="1" applyAlignment="1">
      <alignment horizontal="right"/>
    </xf>
    <xf numFmtId="3" fontId="13" fillId="26" borderId="0" xfId="62" applyNumberFormat="1" applyFont="1" applyFill="1" applyBorder="1" applyAlignment="1">
      <alignment horizontal="right"/>
    </xf>
    <xf numFmtId="1" fontId="13" fillId="26" borderId="68" xfId="0" applyNumberFormat="1" applyFont="1" applyFill="1" applyBorder="1" applyAlignment="1"/>
    <xf numFmtId="1" fontId="83" fillId="26" borderId="0" xfId="62" applyNumberFormat="1" applyFont="1" applyFill="1" applyBorder="1" applyAlignment="1"/>
    <xf numFmtId="3" fontId="83" fillId="26" borderId="0" xfId="62" applyNumberFormat="1" applyFont="1" applyFill="1" applyBorder="1" applyAlignment="1"/>
    <xf numFmtId="1" fontId="13" fillId="26" borderId="68" xfId="0" applyNumberFormat="1" applyFont="1" applyFill="1" applyBorder="1" applyAlignment="1">
      <alignment horizontal="center"/>
    </xf>
    <xf numFmtId="1" fontId="83" fillId="26" borderId="0" xfId="62" applyNumberFormat="1" applyFont="1" applyFill="1" applyBorder="1" applyAlignment="1">
      <alignment horizontal="center"/>
    </xf>
    <xf numFmtId="3" fontId="13" fillId="26" borderId="0" xfId="62" applyNumberFormat="1" applyFont="1" applyFill="1" applyBorder="1" applyAlignment="1">
      <alignment horizontal="center"/>
    </xf>
    <xf numFmtId="3" fontId="83" fillId="26" borderId="0" xfId="62" applyNumberFormat="1" applyFont="1" applyFill="1" applyBorder="1" applyAlignment="1">
      <alignment horizontal="center"/>
    </xf>
    <xf numFmtId="1" fontId="13" fillId="25" borderId="68" xfId="0" applyNumberFormat="1" applyFont="1" applyFill="1" applyBorder="1" applyAlignment="1">
      <alignment horizontal="center"/>
    </xf>
    <xf numFmtId="3" fontId="83" fillId="25" borderId="0" xfId="62" applyNumberFormat="1" applyFont="1" applyFill="1" applyBorder="1" applyAlignment="1"/>
    <xf numFmtId="1" fontId="13" fillId="25" borderId="68" xfId="0" applyNumberFormat="1" applyFont="1" applyFill="1" applyBorder="1" applyAlignment="1">
      <alignment horizontal="right"/>
    </xf>
    <xf numFmtId="0" fontId="13" fillId="25" borderId="0" xfId="0" applyFont="1" applyFill="1" applyBorder="1" applyAlignment="1">
      <alignment horizontal="right"/>
    </xf>
    <xf numFmtId="3" fontId="5" fillId="26" borderId="0" xfId="70" applyNumberFormat="1" applyFont="1" applyFill="1" applyBorder="1"/>
    <xf numFmtId="0" fontId="89" fillId="26" borderId="0" xfId="70" applyFont="1" applyFill="1" applyBorder="1" applyAlignment="1">
      <alignment horizontal="left" vertical="center"/>
    </xf>
    <xf numFmtId="3" fontId="14" fillId="26" borderId="0" xfId="70" applyNumberFormat="1" applyFont="1" applyFill="1" applyBorder="1" applyAlignment="1">
      <alignment horizontal="right"/>
    </xf>
    <xf numFmtId="0" fontId="18" fillId="25" borderId="69" xfId="62" applyFont="1" applyFill="1" applyBorder="1" applyAlignment="1">
      <alignment vertical="top"/>
    </xf>
    <xf numFmtId="0" fontId="88" fillId="26" borderId="70" xfId="0" applyFont="1" applyFill="1" applyBorder="1" applyAlignment="1">
      <alignment horizontal="left" vertical="center" wrapText="1"/>
    </xf>
    <xf numFmtId="0" fontId="88" fillId="26" borderId="0" xfId="0" applyFont="1" applyFill="1" applyBorder="1" applyAlignment="1">
      <alignment horizontal="left" vertical="center" wrapText="1"/>
    </xf>
    <xf numFmtId="1" fontId="13" fillId="26" borderId="68" xfId="0" applyNumberFormat="1" applyFont="1" applyFill="1" applyBorder="1" applyAlignment="1">
      <alignment horizontal="right"/>
    </xf>
    <xf numFmtId="0" fontId="13" fillId="26" borderId="0" xfId="0" applyFont="1" applyFill="1" applyBorder="1" applyAlignment="1">
      <alignment horizontal="right"/>
    </xf>
    <xf numFmtId="0" fontId="96" fillId="26" borderId="0" xfId="62" applyFont="1" applyFill="1" applyAlignment="1">
      <alignment horizontal="center"/>
    </xf>
    <xf numFmtId="0" fontId="83" fillId="26" borderId="0" xfId="62" applyFont="1" applyFill="1"/>
    <xf numFmtId="0" fontId="100" fillId="25" borderId="24" xfId="62" applyFont="1" applyFill="1" applyBorder="1" applyAlignment="1">
      <alignment horizontal="left" vertical="center" indent="1"/>
    </xf>
    <xf numFmtId="0" fontId="113" fillId="25" borderId="26" xfId="62" applyFont="1" applyFill="1" applyBorder="1" applyAlignment="1">
      <alignment vertical="center"/>
    </xf>
    <xf numFmtId="0" fontId="113" fillId="25" borderId="25" xfId="62" applyFont="1" applyFill="1" applyBorder="1" applyAlignment="1">
      <alignment vertical="center"/>
    </xf>
    <xf numFmtId="0" fontId="92" fillId="25" borderId="19" xfId="63" applyFont="1" applyFill="1" applyBorder="1" applyAlignment="1"/>
    <xf numFmtId="3" fontId="14" fillId="25" borderId="0" xfId="62" applyNumberFormat="1" applyFont="1" applyFill="1" applyBorder="1" applyAlignment="1">
      <alignment horizontal="center"/>
    </xf>
    <xf numFmtId="3" fontId="14" fillId="25" borderId="0" xfId="62" applyNumberFormat="1" applyFont="1" applyFill="1" applyBorder="1" applyAlignment="1">
      <alignment horizontal="right"/>
    </xf>
    <xf numFmtId="3" fontId="14" fillId="26" borderId="0" xfId="62" applyNumberFormat="1" applyFont="1" applyFill="1" applyBorder="1" applyAlignment="1"/>
    <xf numFmtId="3" fontId="14" fillId="26" borderId="0" xfId="62" applyNumberFormat="1" applyFont="1" applyFill="1" applyBorder="1" applyAlignment="1">
      <alignment horizontal="center"/>
    </xf>
    <xf numFmtId="3" fontId="14" fillId="26" borderId="0" xfId="62" applyNumberFormat="1" applyFont="1" applyFill="1" applyBorder="1" applyAlignment="1">
      <alignment horizontal="right"/>
    </xf>
    <xf numFmtId="3" fontId="14" fillId="25" borderId="0" xfId="62" applyNumberFormat="1" applyFont="1" applyFill="1" applyBorder="1" applyAlignment="1"/>
    <xf numFmtId="0" fontId="4" fillId="0" borderId="0" xfId="0" applyFont="1"/>
    <xf numFmtId="174" fontId="18" fillId="37" borderId="0" xfId="62" applyNumberFormat="1" applyFont="1" applyFill="1" applyAlignment="1">
      <alignment horizontal="right" vertical="center" wrapText="1"/>
    </xf>
    <xf numFmtId="0" fontId="4" fillId="25" borderId="18" xfId="70" applyFill="1" applyBorder="1" applyProtection="1"/>
    <xf numFmtId="0" fontId="15" fillId="25" borderId="18" xfId="70" applyFont="1" applyFill="1" applyBorder="1" applyAlignment="1" applyProtection="1">
      <alignment horizontal="left"/>
    </xf>
    <xf numFmtId="0" fontId="4" fillId="26" borderId="0" xfId="70" applyFill="1" applyBorder="1" applyProtection="1"/>
    <xf numFmtId="0" fontId="13" fillId="25" borderId="13" xfId="70" applyFont="1" applyFill="1" applyBorder="1" applyAlignment="1" applyProtection="1">
      <alignment horizontal="right" vertical="center"/>
    </xf>
    <xf numFmtId="0" fontId="13" fillId="25" borderId="13" xfId="70" applyFont="1" applyFill="1" applyBorder="1" applyAlignment="1" applyProtection="1">
      <alignment horizontal="center" vertical="center"/>
    </xf>
    <xf numFmtId="0" fontId="13" fillId="25" borderId="13" xfId="70" applyFont="1" applyFill="1" applyBorder="1" applyAlignment="1" applyProtection="1">
      <alignment vertical="center"/>
    </xf>
    <xf numFmtId="0" fontId="13" fillId="25" borderId="13" xfId="70" applyFont="1" applyFill="1" applyBorder="1" applyAlignment="1" applyProtection="1">
      <alignment horizontal="center"/>
    </xf>
    <xf numFmtId="0" fontId="13" fillId="25" borderId="13" xfId="70" applyFont="1" applyFill="1" applyBorder="1" applyAlignment="1" applyProtection="1">
      <alignment horizontal="right"/>
    </xf>
    <xf numFmtId="0" fontId="13" fillId="25" borderId="13" xfId="70" applyFont="1" applyFill="1" applyBorder="1" applyAlignment="1" applyProtection="1"/>
    <xf numFmtId="165" fontId="4" fillId="0" borderId="0" xfId="70" applyNumberFormat="1" applyProtection="1">
      <protection locked="0"/>
    </xf>
    <xf numFmtId="0" fontId="4" fillId="25" borderId="0" xfId="70" applyFill="1" applyBorder="1" applyAlignment="1" applyProtection="1">
      <alignment vertical="center"/>
    </xf>
    <xf numFmtId="167" fontId="14" fillId="26" borderId="0" xfId="70" applyNumberFormat="1" applyFont="1" applyFill="1" applyBorder="1" applyAlignment="1" applyProtection="1">
      <alignment horizontal="right"/>
      <protection locked="0"/>
    </xf>
    <xf numFmtId="0" fontId="11" fillId="25" borderId="22" xfId="70" applyFont="1" applyFill="1" applyBorder="1" applyAlignment="1" applyProtection="1">
      <alignment horizontal="left"/>
    </xf>
    <xf numFmtId="0" fontId="18" fillId="25" borderId="22" xfId="70" applyFont="1" applyFill="1" applyBorder="1" applyProtection="1"/>
    <xf numFmtId="0" fontId="50" fillId="25" borderId="22" xfId="70" applyFont="1" applyFill="1" applyBorder="1" applyAlignment="1" applyProtection="1">
      <alignment horizontal="left"/>
    </xf>
    <xf numFmtId="0" fontId="4" fillId="25" borderId="21" xfId="70" applyFill="1" applyBorder="1" applyProtection="1"/>
    <xf numFmtId="0" fontId="4" fillId="25" borderId="19" xfId="70" applyFill="1" applyBorder="1" applyProtection="1"/>
    <xf numFmtId="0" fontId="13" fillId="25" borderId="0" xfId="70" applyFont="1" applyFill="1" applyBorder="1" applyAlignment="1" applyProtection="1">
      <alignment horizontal="center"/>
    </xf>
    <xf numFmtId="0" fontId="4" fillId="25" borderId="0" xfId="70" applyFill="1" applyBorder="1" applyAlignment="1" applyProtection="1">
      <alignment vertical="justify"/>
    </xf>
    <xf numFmtId="0" fontId="7" fillId="25" borderId="19" xfId="70" applyFont="1" applyFill="1" applyBorder="1" applyProtection="1"/>
    <xf numFmtId="0" fontId="70" fillId="25" borderId="0" xfId="70" applyFont="1" applyFill="1" applyBorder="1" applyProtection="1"/>
    <xf numFmtId="0" fontId="71" fillId="25" borderId="19" xfId="70" applyFont="1" applyFill="1" applyBorder="1" applyProtection="1"/>
    <xf numFmtId="0" fontId="5" fillId="25" borderId="0" xfId="70" applyFont="1" applyFill="1" applyBorder="1" applyProtection="1"/>
    <xf numFmtId="0" fontId="15" fillId="25" borderId="0" xfId="70" applyFont="1" applyFill="1" applyProtection="1"/>
    <xf numFmtId="0" fontId="14" fillId="25" borderId="0" xfId="70" applyFont="1" applyFill="1" applyBorder="1" applyProtection="1"/>
    <xf numFmtId="0" fontId="12" fillId="25" borderId="19" xfId="70" applyFont="1" applyFill="1" applyBorder="1" applyProtection="1"/>
    <xf numFmtId="0" fontId="15" fillId="0" borderId="0" xfId="70" applyFont="1" applyProtection="1">
      <protection locked="0"/>
    </xf>
    <xf numFmtId="0" fontId="13" fillId="25" borderId="0" xfId="70" applyFont="1" applyFill="1" applyBorder="1" applyAlignment="1" applyProtection="1">
      <alignment horizontal="left"/>
    </xf>
    <xf numFmtId="0" fontId="8" fillId="25" borderId="19" xfId="70" applyFont="1" applyFill="1" applyBorder="1" applyProtection="1"/>
    <xf numFmtId="165" fontId="14" fillId="25" borderId="0" xfId="70" applyNumberFormat="1" applyFont="1" applyFill="1" applyBorder="1" applyAlignment="1" applyProtection="1">
      <alignment horizontal="center"/>
    </xf>
    <xf numFmtId="165" fontId="5" fillId="25" borderId="0" xfId="70" applyNumberFormat="1" applyFont="1" applyFill="1" applyBorder="1" applyAlignment="1" applyProtection="1">
      <alignment horizontal="center"/>
    </xf>
    <xf numFmtId="0" fontId="68" fillId="25" borderId="0" xfId="70" applyFont="1" applyFill="1" applyBorder="1" applyProtection="1"/>
    <xf numFmtId="0" fontId="50" fillId="25" borderId="0" xfId="70" applyFont="1" applyFill="1" applyBorder="1" applyProtection="1"/>
    <xf numFmtId="0" fontId="16" fillId="31" borderId="19" xfId="70" applyFont="1" applyFill="1" applyBorder="1" applyAlignment="1" applyProtection="1">
      <alignment horizontal="center" vertical="center"/>
    </xf>
    <xf numFmtId="0" fontId="5" fillId="0" borderId="0" xfId="70" applyFont="1" applyProtection="1">
      <protection locked="0"/>
    </xf>
    <xf numFmtId="0" fontId="4" fillId="0" borderId="0" xfId="70" applyProtection="1"/>
    <xf numFmtId="0" fontId="4" fillId="0" borderId="0" xfId="70" applyFill="1" applyBorder="1" applyProtection="1">
      <protection locked="0"/>
    </xf>
    <xf numFmtId="0" fontId="11" fillId="25" borderId="23" xfId="70" applyFont="1" applyFill="1" applyBorder="1" applyAlignment="1" applyProtection="1">
      <alignment horizontal="left"/>
    </xf>
    <xf numFmtId="0" fontId="11" fillId="25" borderId="20" xfId="70" applyFont="1" applyFill="1" applyBorder="1" applyAlignment="1" applyProtection="1">
      <alignment horizontal="left"/>
    </xf>
    <xf numFmtId="0" fontId="18" fillId="0" borderId="0" xfId="70" applyFont="1" applyBorder="1" applyAlignment="1" applyProtection="1">
      <alignment vertical="center"/>
    </xf>
    <xf numFmtId="0" fontId="11" fillId="25" borderId="0" xfId="70" applyFont="1" applyFill="1" applyBorder="1" applyAlignment="1" applyProtection="1">
      <alignment horizontal="left"/>
    </xf>
    <xf numFmtId="0" fontId="50" fillId="25" borderId="0" xfId="70" applyFont="1" applyFill="1" applyBorder="1" applyAlignment="1" applyProtection="1">
      <alignment horizontal="left"/>
    </xf>
    <xf numFmtId="0" fontId="13" fillId="25" borderId="0" xfId="70" applyFont="1" applyFill="1" applyBorder="1" applyAlignment="1" applyProtection="1">
      <alignment horizontal="center" vertical="distributed"/>
    </xf>
    <xf numFmtId="0" fontId="25" fillId="25" borderId="0" xfId="70" applyFont="1" applyFill="1" applyProtection="1"/>
    <xf numFmtId="0" fontId="25" fillId="25" borderId="20" xfId="70" applyFont="1" applyFill="1" applyBorder="1" applyProtection="1"/>
    <xf numFmtId="0" fontId="25" fillId="25" borderId="0" xfId="70" applyFont="1" applyFill="1" applyBorder="1" applyProtection="1"/>
    <xf numFmtId="0" fontId="25" fillId="0" borderId="0" xfId="70" applyFont="1" applyProtection="1">
      <protection locked="0"/>
    </xf>
    <xf numFmtId="0" fontId="23" fillId="25" borderId="0" xfId="70" applyFont="1" applyFill="1" applyProtection="1"/>
    <xf numFmtId="0" fontId="23" fillId="25" borderId="20" xfId="70" applyFont="1" applyFill="1" applyBorder="1" applyProtection="1"/>
    <xf numFmtId="0" fontId="50" fillId="0" borderId="0" xfId="70" applyFont="1" applyFill="1" applyBorder="1" applyProtection="1">
      <protection locked="0"/>
    </xf>
    <xf numFmtId="0" fontId="26" fillId="25" borderId="20" xfId="70" applyFont="1" applyFill="1" applyBorder="1" applyProtection="1"/>
    <xf numFmtId="0" fontId="129" fillId="25" borderId="0" xfId="70" applyFont="1" applyFill="1" applyProtection="1"/>
    <xf numFmtId="164" fontId="74" fillId="25" borderId="0" xfId="70" applyNumberFormat="1" applyFont="1" applyFill="1" applyBorder="1" applyAlignment="1" applyProtection="1">
      <alignment horizontal="center"/>
    </xf>
    <xf numFmtId="0" fontId="129" fillId="0" borderId="0" xfId="70" applyFont="1" applyProtection="1">
      <protection locked="0"/>
    </xf>
    <xf numFmtId="0" fontId="16" fillId="31" borderId="20" xfId="70" applyFont="1" applyFill="1" applyBorder="1" applyAlignment="1" applyProtection="1">
      <alignment horizontal="center" vertical="center"/>
    </xf>
    <xf numFmtId="3" fontId="94" fillId="27" borderId="0" xfId="40" applyNumberFormat="1" applyFont="1" applyFill="1" applyBorder="1" applyAlignment="1">
      <alignment horizontal="right" wrapText="1"/>
    </xf>
    <xf numFmtId="3" fontId="94" fillId="27" borderId="0" xfId="40" applyNumberFormat="1" applyFont="1" applyFill="1" applyBorder="1" applyAlignment="1">
      <alignment wrapText="1"/>
    </xf>
    <xf numFmtId="0" fontId="92" fillId="25" borderId="19" xfId="63" applyFont="1" applyFill="1" applyBorder="1" applyAlignment="1">
      <alignment horizontal="right"/>
    </xf>
    <xf numFmtId="0" fontId="84" fillId="0" borderId="0" xfId="63" applyFont="1" applyAlignment="1">
      <alignment horizontal="right"/>
    </xf>
    <xf numFmtId="4" fontId="94" fillId="27" borderId="0" xfId="40" applyNumberFormat="1" applyFont="1" applyFill="1" applyBorder="1" applyAlignment="1">
      <alignment horizontal="right" wrapText="1" indent="1"/>
    </xf>
    <xf numFmtId="4" fontId="94" fillId="27" borderId="0" xfId="40" applyNumberFormat="1" applyFont="1" applyFill="1" applyBorder="1" applyAlignment="1">
      <alignment wrapText="1"/>
    </xf>
    <xf numFmtId="0" fontId="83" fillId="24" borderId="0" xfId="66" applyFont="1" applyFill="1" applyBorder="1" applyAlignment="1">
      <alignment horizontal="left" indent="1"/>
    </xf>
    <xf numFmtId="0" fontId="84" fillId="25" borderId="0" xfId="63" applyFont="1" applyFill="1" applyAlignment="1">
      <alignment horizontal="left" vertical="top"/>
    </xf>
    <xf numFmtId="0" fontId="84" fillId="25" borderId="0" xfId="63" applyFont="1" applyFill="1" applyBorder="1" applyAlignment="1">
      <alignment horizontal="left" vertical="top"/>
    </xf>
    <xf numFmtId="0" fontId="18" fillId="26" borderId="0" xfId="63" applyFont="1" applyFill="1" applyBorder="1" applyAlignment="1">
      <alignment horizontal="left" vertical="top"/>
    </xf>
    <xf numFmtId="0" fontId="83" fillId="27" borderId="0" xfId="40" applyFont="1" applyFill="1" applyBorder="1" applyAlignment="1">
      <alignment horizontal="left" vertical="top"/>
    </xf>
    <xf numFmtId="4" fontId="94" fillId="27" borderId="0" xfId="40" applyNumberFormat="1" applyFont="1" applyFill="1" applyBorder="1" applyAlignment="1">
      <alignment horizontal="left" vertical="top" wrapText="1"/>
    </xf>
    <xf numFmtId="0" fontId="18" fillId="25" borderId="0" xfId="63" applyFont="1" applyFill="1" applyBorder="1" applyAlignment="1">
      <alignment horizontal="left" vertical="top"/>
    </xf>
    <xf numFmtId="0" fontId="92" fillId="25" borderId="19" xfId="63" applyFont="1" applyFill="1" applyBorder="1" applyAlignment="1">
      <alignment horizontal="left" vertical="top"/>
    </xf>
    <xf numFmtId="0" fontId="84" fillId="26" borderId="0" xfId="63" applyFont="1" applyFill="1" applyAlignment="1">
      <alignment horizontal="left" vertical="top"/>
    </xf>
    <xf numFmtId="0" fontId="84" fillId="0" borderId="0" xfId="63" applyFont="1" applyAlignment="1">
      <alignment horizontal="left" vertical="top"/>
    </xf>
    <xf numFmtId="1" fontId="13" fillId="26" borderId="12" xfId="63" applyNumberFormat="1" applyFont="1" applyFill="1" applyBorder="1" applyAlignment="1">
      <alignment horizontal="center" vertical="center" wrapText="1"/>
    </xf>
    <xf numFmtId="167" fontId="94" fillId="27" borderId="0" xfId="40" applyNumberFormat="1" applyFont="1" applyFill="1" applyBorder="1" applyAlignment="1">
      <alignment horizontal="right" wrapText="1" indent="1"/>
    </xf>
    <xf numFmtId="3" fontId="94" fillId="27" borderId="0" xfId="40" applyNumberFormat="1" applyFont="1" applyFill="1" applyBorder="1" applyAlignment="1">
      <alignment horizontal="right" wrapText="1" indent="1"/>
    </xf>
    <xf numFmtId="0" fontId="4" fillId="25" borderId="0" xfId="63" applyFont="1" applyFill="1" applyAlignment="1"/>
    <xf numFmtId="0" fontId="20" fillId="25" borderId="0" xfId="63" applyFont="1" applyFill="1" applyBorder="1" applyAlignment="1">
      <alignment horizontal="center" wrapText="1"/>
    </xf>
    <xf numFmtId="0" fontId="58" fillId="25" borderId="0" xfId="63" applyFont="1" applyFill="1" applyBorder="1" applyAlignment="1"/>
    <xf numFmtId="0" fontId="20" fillId="26" borderId="0" xfId="63" applyFont="1" applyFill="1" applyBorder="1" applyAlignment="1">
      <alignment horizontal="center" wrapText="1"/>
    </xf>
    <xf numFmtId="1" fontId="14" fillId="0" borderId="0" xfId="63" applyNumberFormat="1" applyFont="1" applyBorder="1" applyAlignment="1">
      <alignment horizontal="right" wrapText="1"/>
    </xf>
    <xf numFmtId="0" fontId="20" fillId="0" borderId="0" xfId="63" applyFont="1" applyBorder="1" applyAlignment="1">
      <alignment horizontal="center" wrapText="1"/>
    </xf>
    <xf numFmtId="4" fontId="94" fillId="25" borderId="0" xfId="63" applyNumberFormat="1" applyFont="1" applyFill="1" applyBorder="1" applyAlignment="1">
      <alignment horizontal="right"/>
    </xf>
    <xf numFmtId="0" fontId="13" fillId="25" borderId="0" xfId="63" applyFont="1" applyFill="1" applyBorder="1" applyAlignment="1">
      <alignment horizontal="left" wrapText="1" indent="1"/>
    </xf>
    <xf numFmtId="0" fontId="50" fillId="25" borderId="0" xfId="63" applyFont="1" applyFill="1" applyBorder="1" applyAlignment="1">
      <alignment horizontal="left" indent="1"/>
    </xf>
    <xf numFmtId="0" fontId="13" fillId="26" borderId="0" xfId="63" applyFont="1" applyFill="1" applyBorder="1" applyAlignment="1">
      <alignment horizontal="left" wrapText="1" indent="1"/>
    </xf>
    <xf numFmtId="0" fontId="92" fillId="25" borderId="19" xfId="63" applyFont="1" applyFill="1" applyBorder="1" applyAlignment="1">
      <alignment horizontal="left" indent="1"/>
    </xf>
    <xf numFmtId="3" fontId="94" fillId="25" borderId="0" xfId="63" applyNumberFormat="1" applyFont="1" applyFill="1" applyBorder="1" applyAlignment="1">
      <alignment horizontal="left" indent="1"/>
    </xf>
    <xf numFmtId="0" fontId="84" fillId="0" borderId="0" xfId="63" applyFont="1" applyAlignment="1">
      <alignment horizontal="left" indent="1"/>
    </xf>
    <xf numFmtId="1" fontId="14" fillId="0" borderId="0" xfId="63" applyNumberFormat="1" applyFont="1" applyBorder="1" applyAlignment="1">
      <alignment horizontal="left" wrapText="1" indent="1"/>
    </xf>
    <xf numFmtId="1" fontId="13" fillId="0" borderId="0" xfId="63" applyNumberFormat="1" applyFont="1" applyBorder="1" applyAlignment="1">
      <alignment horizontal="left" wrapText="1" indent="1"/>
    </xf>
    <xf numFmtId="0" fontId="13" fillId="0" borderId="0" xfId="63" applyFont="1" applyBorder="1" applyAlignment="1">
      <alignment horizontal="left" wrapText="1" indent="1"/>
    </xf>
    <xf numFmtId="0" fontId="83" fillId="24" borderId="0" xfId="40" applyFont="1" applyFill="1" applyBorder="1" applyAlignment="1">
      <alignment horizontal="left" vertical="center"/>
    </xf>
    <xf numFmtId="0" fontId="50" fillId="26" borderId="0" xfId="63" applyFont="1" applyFill="1" applyBorder="1" applyAlignment="1">
      <alignment horizontal="left" indent="1"/>
    </xf>
    <xf numFmtId="0" fontId="4" fillId="26" borderId="0" xfId="63" applyFill="1" applyAlignment="1">
      <alignment horizontal="left" indent="1"/>
    </xf>
    <xf numFmtId="0" fontId="4" fillId="26" borderId="0" xfId="63" applyFill="1" applyBorder="1" applyAlignment="1">
      <alignment horizontal="left" indent="1"/>
    </xf>
    <xf numFmtId="0" fontId="4" fillId="0" borderId="0" xfId="63" applyAlignment="1">
      <alignment horizontal="left" indent="1"/>
    </xf>
    <xf numFmtId="0" fontId="18" fillId="26" borderId="0" xfId="63" applyFont="1" applyFill="1" applyBorder="1" applyAlignment="1">
      <alignment horizontal="left"/>
    </xf>
    <xf numFmtId="0" fontId="4" fillId="26" borderId="0" xfId="62" applyFill="1" applyBorder="1" applyAlignment="1">
      <alignment vertical="center"/>
    </xf>
    <xf numFmtId="0" fontId="4" fillId="25" borderId="19" xfId="62" applyFill="1" applyBorder="1" applyAlignment="1">
      <alignment vertical="center"/>
    </xf>
    <xf numFmtId="0" fontId="4" fillId="0" borderId="0" xfId="62" applyFill="1" applyBorder="1" applyAlignment="1">
      <alignment vertical="center"/>
    </xf>
    <xf numFmtId="0" fontId="68" fillId="25" borderId="0" xfId="62" applyFont="1" applyFill="1" applyAlignment="1">
      <alignment vertical="center"/>
    </xf>
    <xf numFmtId="0" fontId="13" fillId="25" borderId="0" xfId="62" applyFont="1" applyFill="1" applyBorder="1" applyAlignment="1">
      <alignment horizontal="left" vertical="center"/>
    </xf>
    <xf numFmtId="0" fontId="13" fillId="25" borderId="0" xfId="62" applyFont="1" applyFill="1" applyBorder="1" applyAlignment="1">
      <alignment horizontal="justify" vertical="center"/>
    </xf>
    <xf numFmtId="3" fontId="14" fillId="25" borderId="0" xfId="62" applyNumberFormat="1" applyFont="1" applyFill="1" applyBorder="1" applyAlignment="1">
      <alignment vertical="center"/>
    </xf>
    <xf numFmtId="0" fontId="13" fillId="25" borderId="0" xfId="62" applyFont="1" applyFill="1" applyBorder="1" applyAlignment="1">
      <alignment horizontal="left"/>
    </xf>
    <xf numFmtId="0" fontId="96" fillId="26" borderId="0" xfId="62" applyFont="1" applyFill="1" applyAlignment="1">
      <alignment horizontal="center" vertical="center"/>
    </xf>
    <xf numFmtId="3" fontId="14" fillId="25" borderId="0" xfId="62" applyNumberFormat="1" applyFont="1" applyFill="1" applyBorder="1" applyAlignment="1">
      <alignment horizontal="center" vertical="center"/>
    </xf>
    <xf numFmtId="3" fontId="14" fillId="25" borderId="0" xfId="62" applyNumberFormat="1" applyFont="1" applyFill="1" applyBorder="1" applyAlignment="1">
      <alignment horizontal="right" vertical="center"/>
    </xf>
    <xf numFmtId="3" fontId="14" fillId="26" borderId="0" xfId="62" applyNumberFormat="1" applyFont="1" applyFill="1" applyBorder="1" applyAlignment="1">
      <alignment vertical="center"/>
    </xf>
    <xf numFmtId="3" fontId="14" fillId="26" borderId="0" xfId="62" applyNumberFormat="1" applyFont="1" applyFill="1" applyBorder="1" applyAlignment="1">
      <alignment horizontal="center" vertical="center"/>
    </xf>
    <xf numFmtId="3" fontId="14" fillId="26" borderId="0" xfId="62" applyNumberFormat="1" applyFont="1" applyFill="1" applyBorder="1" applyAlignment="1">
      <alignment horizontal="right" vertical="center"/>
    </xf>
    <xf numFmtId="0" fontId="18" fillId="25" borderId="0" xfId="70" applyFont="1" applyFill="1" applyBorder="1" applyAlignment="1" applyProtection="1">
      <alignment horizontal="right"/>
    </xf>
    <xf numFmtId="0" fontId="14" fillId="24" borderId="0" xfId="40" applyFont="1" applyFill="1" applyBorder="1" applyAlignment="1" applyProtection="1">
      <alignment horizontal="left" indent="1"/>
    </xf>
    <xf numFmtId="0" fontId="4" fillId="25" borderId="19" xfId="70" applyFill="1" applyBorder="1" applyAlignment="1" applyProtection="1">
      <alignment vertical="center"/>
    </xf>
    <xf numFmtId="0" fontId="4" fillId="0" borderId="0" xfId="70" applyFont="1" applyFill="1" applyAlignment="1" applyProtection="1">
      <alignment vertical="center"/>
      <protection locked="0"/>
    </xf>
    <xf numFmtId="0" fontId="68" fillId="25" borderId="19" xfId="70" applyFont="1" applyFill="1" applyBorder="1" applyProtection="1"/>
    <xf numFmtId="16" fontId="4" fillId="0" borderId="0" xfId="70" applyNumberFormat="1" applyProtection="1">
      <protection locked="0"/>
    </xf>
    <xf numFmtId="0" fontId="69" fillId="25" borderId="19" xfId="70" applyFont="1" applyFill="1" applyBorder="1" applyProtection="1"/>
    <xf numFmtId="0" fontId="69" fillId="25" borderId="0" xfId="70" applyFont="1" applyFill="1" applyBorder="1" applyProtection="1"/>
    <xf numFmtId="0" fontId="50" fillId="25" borderId="19" xfId="70" applyFont="1" applyFill="1" applyBorder="1" applyProtection="1"/>
    <xf numFmtId="0" fontId="50" fillId="0" borderId="0" xfId="70" applyFont="1" applyAlignment="1" applyProtection="1">
      <protection locked="0"/>
    </xf>
    <xf numFmtId="0" fontId="13" fillId="25" borderId="72" xfId="70" applyFont="1" applyFill="1" applyBorder="1" applyAlignment="1" applyProtection="1">
      <alignment horizontal="center"/>
    </xf>
    <xf numFmtId="167" fontId="83" fillId="25" borderId="0" xfId="70" applyNumberFormat="1" applyFont="1" applyFill="1" applyBorder="1" applyAlignment="1" applyProtection="1">
      <alignment horizontal="right"/>
    </xf>
    <xf numFmtId="167" fontId="83" fillId="25" borderId="73" xfId="70" applyNumberFormat="1" applyFont="1" applyFill="1" applyBorder="1" applyAlignment="1" applyProtection="1">
      <alignment horizontal="right"/>
    </xf>
    <xf numFmtId="167" fontId="14" fillId="25" borderId="0" xfId="70" applyNumberFormat="1" applyFont="1" applyFill="1" applyBorder="1" applyAlignment="1" applyProtection="1">
      <alignment horizontal="right"/>
    </xf>
    <xf numFmtId="167" fontId="14" fillId="25" borderId="73" xfId="70" applyNumberFormat="1" applyFont="1" applyFill="1" applyBorder="1" applyAlignment="1" applyProtection="1">
      <alignment horizontal="right"/>
    </xf>
    <xf numFmtId="167" fontId="13" fillId="25" borderId="0" xfId="70" applyNumberFormat="1" applyFont="1" applyFill="1" applyBorder="1" applyAlignment="1" applyProtection="1">
      <alignment horizontal="right"/>
    </xf>
    <xf numFmtId="167" fontId="13" fillId="25" borderId="73" xfId="70" applyNumberFormat="1" applyFont="1" applyFill="1" applyBorder="1" applyAlignment="1" applyProtection="1">
      <alignment horizontal="right"/>
    </xf>
    <xf numFmtId="0" fontId="5" fillId="0" borderId="0" xfId="180" applyFont="1" applyFill="1" applyAlignment="1">
      <alignment horizontal="left" vertical="top" indent="1"/>
    </xf>
    <xf numFmtId="0" fontId="5" fillId="0" borderId="0" xfId="180" applyFont="1" applyFill="1" applyAlignment="1">
      <alignment horizontal="center" vertical="top"/>
    </xf>
    <xf numFmtId="177" fontId="135" fillId="49" borderId="0" xfId="70" applyNumberFormat="1" applyFont="1" applyFill="1" applyAlignment="1">
      <alignment horizontal="right" vertical="top"/>
    </xf>
    <xf numFmtId="177" fontId="5" fillId="0" borderId="0" xfId="180" applyNumberFormat="1" applyFont="1" applyFill="1" applyAlignment="1">
      <alignment vertical="top"/>
    </xf>
    <xf numFmtId="0" fontId="73" fillId="25" borderId="0" xfId="70" applyFont="1" applyFill="1" applyBorder="1" applyAlignment="1" applyProtection="1">
      <alignment horizontal="center"/>
    </xf>
    <xf numFmtId="0" fontId="5" fillId="0" borderId="0" xfId="180" applyFont="1" applyFill="1" applyAlignment="1">
      <alignment vertical="top"/>
    </xf>
    <xf numFmtId="0" fontId="4" fillId="26" borderId="18" xfId="70" applyFill="1" applyBorder="1" applyProtection="1"/>
    <xf numFmtId="0" fontId="13" fillId="25" borderId="18" xfId="70" applyFont="1" applyFill="1" applyBorder="1" applyAlignment="1" applyProtection="1">
      <alignment horizontal="right"/>
    </xf>
    <xf numFmtId="0" fontId="68" fillId="0" borderId="0" xfId="70" applyFont="1" applyAlignment="1" applyProtection="1">
      <alignment vertical="center"/>
      <protection locked="0"/>
    </xf>
    <xf numFmtId="0" fontId="15" fillId="0" borderId="0" xfId="70" applyFont="1" applyAlignment="1" applyProtection="1">
      <protection locked="0"/>
    </xf>
    <xf numFmtId="0" fontId="84" fillId="25" borderId="0" xfId="70" applyFont="1" applyFill="1" applyBorder="1" applyProtection="1"/>
    <xf numFmtId="168" fontId="83" fillId="25" borderId="0" xfId="70" applyNumberFormat="1" applyFont="1" applyFill="1" applyBorder="1" applyAlignment="1" applyProtection="1">
      <alignment horizontal="right"/>
    </xf>
    <xf numFmtId="168" fontId="83" fillId="26" borderId="0" xfId="70" applyNumberFormat="1" applyFont="1" applyFill="1" applyBorder="1" applyAlignment="1" applyProtection="1">
      <alignment horizontal="right"/>
    </xf>
    <xf numFmtId="168" fontId="14" fillId="25" borderId="0" xfId="70" applyNumberFormat="1" applyFont="1" applyFill="1" applyBorder="1" applyAlignment="1" applyProtection="1">
      <alignment horizontal="right"/>
    </xf>
    <xf numFmtId="168" fontId="14" fillId="26" borderId="0" xfId="70" applyNumberFormat="1" applyFont="1" applyFill="1" applyBorder="1" applyAlignment="1" applyProtection="1">
      <alignment horizontal="right"/>
    </xf>
    <xf numFmtId="168" fontId="13" fillId="25" borderId="0" xfId="70" applyNumberFormat="1" applyFont="1" applyFill="1" applyBorder="1" applyAlignment="1" applyProtection="1">
      <alignment horizontal="right"/>
    </xf>
    <xf numFmtId="168" fontId="13" fillId="26" borderId="0" xfId="70" applyNumberFormat="1" applyFont="1" applyFill="1" applyBorder="1" applyAlignment="1" applyProtection="1">
      <alignment horizontal="right"/>
    </xf>
    <xf numFmtId="0" fontId="14" fillId="25" borderId="0" xfId="70" applyFont="1" applyFill="1" applyBorder="1" applyAlignment="1" applyProtection="1">
      <alignment horizontal="left" indent="1"/>
    </xf>
    <xf numFmtId="0" fontId="30" fillId="25" borderId="19" xfId="70" applyFont="1" applyFill="1" applyBorder="1" applyProtection="1"/>
    <xf numFmtId="0" fontId="4" fillId="25" borderId="18" xfId="70" applyFill="1" applyBorder="1" applyAlignment="1" applyProtection="1">
      <alignment horizontal="left"/>
    </xf>
    <xf numFmtId="0" fontId="128" fillId="0" borderId="0" xfId="40" applyFont="1" applyFill="1" applyBorder="1" applyAlignment="1" applyProtection="1">
      <alignment horizontal="left" indent="1"/>
    </xf>
    <xf numFmtId="165" fontId="13" fillId="25" borderId="0" xfId="70" applyNumberFormat="1" applyFont="1" applyFill="1" applyBorder="1" applyAlignment="1" applyProtection="1">
      <alignment horizontal="center"/>
    </xf>
    <xf numFmtId="0" fontId="15" fillId="0" borderId="0" xfId="70" applyFont="1" applyProtection="1"/>
    <xf numFmtId="167" fontId="83" fillId="25" borderId="0" xfId="70" applyNumberFormat="1" applyFont="1" applyFill="1" applyBorder="1" applyAlignment="1" applyProtection="1">
      <alignment horizontal="right" indent="1"/>
    </xf>
    <xf numFmtId="167" fontId="83" fillId="25" borderId="73" xfId="70" applyNumberFormat="1" applyFont="1" applyFill="1" applyBorder="1" applyAlignment="1" applyProtection="1">
      <alignment horizontal="right" indent="1"/>
    </xf>
    <xf numFmtId="167" fontId="83" fillId="26" borderId="0" xfId="70" applyNumberFormat="1" applyFont="1" applyFill="1" applyBorder="1" applyAlignment="1" applyProtection="1">
      <alignment horizontal="right" indent="1"/>
    </xf>
    <xf numFmtId="0" fontId="70" fillId="25" borderId="0" xfId="70" applyFont="1" applyFill="1" applyBorder="1" applyAlignment="1" applyProtection="1">
      <alignment horizontal="left"/>
    </xf>
    <xf numFmtId="167" fontId="14" fillId="25" borderId="0" xfId="70" applyNumberFormat="1" applyFont="1" applyFill="1" applyBorder="1" applyAlignment="1" applyProtection="1">
      <alignment horizontal="right" indent="1"/>
    </xf>
    <xf numFmtId="167" fontId="14" fillId="25" borderId="73" xfId="70" applyNumberFormat="1" applyFont="1" applyFill="1" applyBorder="1" applyAlignment="1" applyProtection="1">
      <alignment horizontal="right" indent="1"/>
    </xf>
    <xf numFmtId="167" fontId="14" fillId="26" borderId="0" xfId="70" applyNumberFormat="1" applyFont="1" applyFill="1" applyBorder="1" applyAlignment="1" applyProtection="1">
      <alignment horizontal="right" indent="1"/>
    </xf>
    <xf numFmtId="167" fontId="13" fillId="25" borderId="0" xfId="70" applyNumberFormat="1" applyFont="1" applyFill="1" applyBorder="1" applyAlignment="1" applyProtection="1">
      <alignment horizontal="right" wrapText="1" indent="1"/>
    </xf>
    <xf numFmtId="168" fontId="13" fillId="25" borderId="0" xfId="70" applyNumberFormat="1" applyFont="1" applyFill="1" applyBorder="1" applyAlignment="1" applyProtection="1">
      <alignment horizontal="right" wrapText="1" indent="1"/>
    </xf>
    <xf numFmtId="168" fontId="13" fillId="25" borderId="73" xfId="70" applyNumberFormat="1" applyFont="1" applyFill="1" applyBorder="1" applyAlignment="1" applyProtection="1">
      <alignment horizontal="right" wrapText="1" indent="1"/>
    </xf>
    <xf numFmtId="168" fontId="13" fillId="26" borderId="0" xfId="70" applyNumberFormat="1" applyFont="1" applyFill="1" applyBorder="1" applyAlignment="1" applyProtection="1">
      <alignment horizontal="right" wrapText="1" indent="1"/>
    </xf>
    <xf numFmtId="167" fontId="14" fillId="25" borderId="0" xfId="70" applyNumberFormat="1" applyFont="1" applyFill="1" applyBorder="1" applyAlignment="1" applyProtection="1">
      <alignment horizontal="right" wrapText="1" indent="1"/>
    </xf>
    <xf numFmtId="168" fontId="14" fillId="25" borderId="0" xfId="70" applyNumberFormat="1" applyFont="1" applyFill="1" applyBorder="1" applyAlignment="1" applyProtection="1">
      <alignment horizontal="right" wrapText="1" indent="1"/>
    </xf>
    <xf numFmtId="168" fontId="14" fillId="25" borderId="73" xfId="70" applyNumberFormat="1" applyFont="1" applyFill="1" applyBorder="1" applyAlignment="1" applyProtection="1">
      <alignment horizontal="right" wrapText="1" indent="1"/>
    </xf>
    <xf numFmtId="168" fontId="14" fillId="26" borderId="0" xfId="70" applyNumberFormat="1" applyFont="1" applyFill="1" applyBorder="1" applyAlignment="1" applyProtection="1">
      <alignment horizontal="right" wrapText="1" indent="1"/>
    </xf>
    <xf numFmtId="164" fontId="14" fillId="27" borderId="20" xfId="40" applyNumberFormat="1" applyFont="1" applyFill="1" applyBorder="1" applyAlignment="1">
      <alignment horizontal="center" readingOrder="1"/>
    </xf>
    <xf numFmtId="164" fontId="14" fillId="27" borderId="0" xfId="40" applyNumberFormat="1" applyFont="1" applyFill="1" applyBorder="1" applyAlignment="1">
      <alignment horizontal="center" readingOrder="1"/>
    </xf>
    <xf numFmtId="0" fontId="5" fillId="26" borderId="0" xfId="0" applyFont="1" applyFill="1" applyAlignment="1">
      <alignment readingOrder="2"/>
    </xf>
    <xf numFmtId="0" fontId="83" fillId="25" borderId="0" xfId="70" applyFont="1" applyFill="1" applyBorder="1" applyAlignment="1">
      <alignment horizontal="left"/>
    </xf>
    <xf numFmtId="0" fontId="83" fillId="26" borderId="0" xfId="70" applyFont="1" applyFill="1" applyBorder="1" applyAlignment="1">
      <alignment horizontal="left"/>
    </xf>
    <xf numFmtId="0" fontId="14" fillId="26" borderId="12" xfId="70" applyFont="1" applyFill="1" applyBorder="1" applyAlignment="1">
      <alignment horizontal="center" vertical="center" wrapText="1"/>
    </xf>
    <xf numFmtId="0" fontId="13" fillId="25" borderId="0" xfId="70" applyFont="1" applyFill="1" applyBorder="1" applyAlignment="1">
      <alignment horizontal="left"/>
    </xf>
    <xf numFmtId="167" fontId="18" fillId="26" borderId="0" xfId="70" applyNumberFormat="1" applyFont="1" applyFill="1" applyBorder="1" applyAlignment="1">
      <alignment horizontal="center" vertical="center" wrapText="1"/>
    </xf>
    <xf numFmtId="3" fontId="18" fillId="26" borderId="0" xfId="70" applyNumberFormat="1" applyFont="1" applyFill="1" applyBorder="1" applyAlignment="1">
      <alignment horizontal="center" vertical="center" wrapText="1"/>
    </xf>
    <xf numFmtId="0" fontId="11" fillId="25" borderId="22" xfId="70" applyFont="1" applyFill="1" applyBorder="1" applyAlignment="1">
      <alignment horizontal="left"/>
    </xf>
    <xf numFmtId="1" fontId="15" fillId="0" borderId="0" xfId="70" applyNumberFormat="1" applyFont="1"/>
    <xf numFmtId="0" fontId="11" fillId="25" borderId="22" xfId="62" applyFont="1" applyFill="1" applyBorder="1" applyAlignment="1">
      <alignment horizontal="left"/>
    </xf>
    <xf numFmtId="3" fontId="83" fillId="27" borderId="0" xfId="40" applyNumberFormat="1" applyFont="1" applyFill="1" applyBorder="1" applyAlignment="1">
      <alignment horizontal="left" vertical="center" wrapText="1"/>
    </xf>
    <xf numFmtId="165" fontId="11" fillId="26" borderId="0" xfId="70" applyNumberFormat="1" applyFont="1" applyFill="1" applyBorder="1" applyAlignment="1">
      <alignment horizontal="right" indent="1"/>
    </xf>
    <xf numFmtId="0" fontId="4" fillId="25" borderId="0" xfId="53" applyFill="1"/>
    <xf numFmtId="0" fontId="11" fillId="25" borderId="0" xfId="53" applyFont="1" applyFill="1" applyBorder="1" applyAlignment="1">
      <alignment horizontal="left"/>
    </xf>
    <xf numFmtId="0" fontId="12" fillId="25" borderId="0" xfId="72" applyFont="1" applyFill="1" applyBorder="1"/>
    <xf numFmtId="0" fontId="13" fillId="25" borderId="0" xfId="72" applyFont="1" applyFill="1" applyBorder="1" applyAlignment="1">
      <alignment horizontal="center"/>
    </xf>
    <xf numFmtId="0" fontId="4" fillId="26" borderId="0" xfId="53" applyFill="1"/>
    <xf numFmtId="0" fontId="4" fillId="0" borderId="0" xfId="53"/>
    <xf numFmtId="0" fontId="4" fillId="0" borderId="0" xfId="53" applyFont="1"/>
    <xf numFmtId="0" fontId="13" fillId="25" borderId="0" xfId="78" applyFont="1" applyFill="1" applyBorder="1" applyAlignment="1">
      <alignment vertical="center" wrapText="1"/>
    </xf>
    <xf numFmtId="0" fontId="13" fillId="25" borderId="12" xfId="78" applyFont="1" applyFill="1" applyBorder="1" applyAlignment="1">
      <alignment horizontal="center" vertical="center"/>
    </xf>
    <xf numFmtId="0" fontId="13" fillId="25" borderId="0" xfId="78" applyFont="1" applyFill="1" applyBorder="1" applyAlignment="1">
      <alignment vertical="center"/>
    </xf>
    <xf numFmtId="0" fontId="13" fillId="25" borderId="79" xfId="78" applyFont="1" applyFill="1" applyBorder="1" applyAlignment="1">
      <alignment horizontal="center" vertical="center"/>
    </xf>
    <xf numFmtId="0" fontId="13" fillId="25" borderId="0" xfId="78" applyFont="1" applyFill="1" applyBorder="1" applyAlignment="1">
      <alignment horizontal="center" vertical="center"/>
    </xf>
    <xf numFmtId="0" fontId="13" fillId="25" borderId="0" xfId="70" applyFont="1" applyFill="1" applyBorder="1" applyAlignment="1">
      <alignment horizontal="center" vertical="center"/>
    </xf>
    <xf numFmtId="0" fontId="50" fillId="25" borderId="0" xfId="70" applyFont="1" applyFill="1" applyBorder="1" applyAlignment="1"/>
    <xf numFmtId="0" fontId="13" fillId="0" borderId="0" xfId="70" applyFont="1" applyBorder="1" applyAlignment="1">
      <alignment horizontal="center" vertical="center"/>
    </xf>
    <xf numFmtId="1" fontId="4" fillId="0" borderId="0" xfId="53" applyNumberFormat="1" applyFont="1"/>
    <xf numFmtId="0" fontId="123" fillId="0" borderId="0" xfId="53" applyFont="1"/>
    <xf numFmtId="1" fontId="13" fillId="0" borderId="0" xfId="70" applyNumberFormat="1" applyFont="1" applyBorder="1" applyAlignment="1">
      <alignment horizontal="center" vertical="center"/>
    </xf>
    <xf numFmtId="0" fontId="50" fillId="25" borderId="0" xfId="53" applyFont="1" applyFill="1"/>
    <xf numFmtId="0" fontId="52" fillId="25" borderId="0" xfId="53" applyFont="1" applyFill="1" applyBorder="1" applyAlignment="1">
      <alignment horizontal="left"/>
    </xf>
    <xf numFmtId="0" fontId="50" fillId="0" borderId="0" xfId="53" applyFont="1"/>
    <xf numFmtId="3" fontId="83" fillId="24" borderId="0" xfId="40" applyNumberFormat="1" applyFont="1" applyFill="1" applyBorder="1" applyAlignment="1">
      <alignment horizontal="left" vertical="center"/>
    </xf>
    <xf numFmtId="0" fontId="4" fillId="25" borderId="0" xfId="53" applyFont="1" applyFill="1"/>
    <xf numFmtId="3" fontId="10" fillId="24" borderId="0" xfId="40" applyNumberFormat="1" applyFont="1" applyFill="1" applyBorder="1" applyAlignment="1">
      <alignment horizontal="left" vertical="center"/>
    </xf>
    <xf numFmtId="3" fontId="5" fillId="27" borderId="0" xfId="40" applyNumberFormat="1" applyFont="1" applyFill="1" applyBorder="1" applyAlignment="1">
      <alignment horizontal="left" vertical="center" wrapText="1"/>
    </xf>
    <xf numFmtId="0" fontId="7" fillId="25" borderId="0" xfId="72" applyFont="1" applyFill="1" applyBorder="1" applyAlignment="1">
      <alignment vertical="center"/>
    </xf>
    <xf numFmtId="3" fontId="5" fillId="24" borderId="0" xfId="40" applyNumberFormat="1" applyFont="1" applyFill="1" applyBorder="1" applyAlignment="1">
      <alignment horizontal="center" wrapText="1"/>
    </xf>
    <xf numFmtId="0" fontId="4" fillId="25" borderId="0" xfId="72" applyFont="1" applyFill="1" applyBorder="1"/>
    <xf numFmtId="0" fontId="14" fillId="25" borderId="0" xfId="78" applyFont="1" applyFill="1" applyBorder="1" applyAlignment="1">
      <alignment horizontal="left" wrapText="1" indent="1"/>
    </xf>
    <xf numFmtId="0" fontId="4" fillId="25" borderId="0" xfId="78" applyFill="1" applyBorder="1"/>
    <xf numFmtId="0" fontId="11" fillId="25" borderId="0" xfId="72" applyFont="1" applyFill="1" applyBorder="1" applyAlignment="1">
      <alignment vertical="center"/>
    </xf>
    <xf numFmtId="1" fontId="18" fillId="25" borderId="0" xfId="70" applyNumberFormat="1" applyFont="1" applyFill="1" applyBorder="1" applyAlignment="1">
      <alignment horizontal="right"/>
    </xf>
    <xf numFmtId="0" fontId="18" fillId="26" borderId="0" xfId="78" applyFont="1" applyFill="1" applyBorder="1" applyAlignment="1">
      <alignment horizontal="right"/>
    </xf>
    <xf numFmtId="0" fontId="4" fillId="26" borderId="0" xfId="78" applyFill="1"/>
    <xf numFmtId="0" fontId="4" fillId="0" borderId="0" xfId="78"/>
    <xf numFmtId="0" fontId="4" fillId="0" borderId="0" xfId="78" applyFont="1"/>
    <xf numFmtId="0" fontId="4" fillId="0" borderId="0" xfId="62" applyFont="1" applyAlignment="1">
      <alignment vertical="center"/>
    </xf>
    <xf numFmtId="0" fontId="17" fillId="25" borderId="0" xfId="72" applyFont="1" applyFill="1" applyBorder="1" applyAlignment="1">
      <alignment vertical="center"/>
    </xf>
    <xf numFmtId="0" fontId="15" fillId="25" borderId="0" xfId="72" applyFont="1" applyFill="1" applyBorder="1" applyAlignment="1">
      <alignment vertical="center"/>
    </xf>
    <xf numFmtId="0" fontId="18" fillId="25" borderId="0" xfId="78" applyFont="1" applyFill="1" applyBorder="1" applyAlignment="1">
      <alignment horizontal="right"/>
    </xf>
    <xf numFmtId="0" fontId="4" fillId="25" borderId="0" xfId="78" applyFill="1"/>
    <xf numFmtId="0" fontId="83" fillId="25" borderId="80" xfId="78" applyFont="1" applyFill="1" applyBorder="1" applyAlignment="1">
      <alignment vertical="center"/>
    </xf>
    <xf numFmtId="0" fontId="83" fillId="25" borderId="0" xfId="78" applyFont="1" applyFill="1" applyBorder="1" applyAlignment="1">
      <alignment horizontal="left" vertical="center"/>
    </xf>
    <xf numFmtId="0" fontId="20" fillId="25" borderId="0" xfId="72" applyFont="1" applyFill="1" applyBorder="1" applyAlignment="1">
      <alignment horizontal="left" vertical="center"/>
    </xf>
    <xf numFmtId="0" fontId="5" fillId="25" borderId="0" xfId="78" applyFont="1" applyFill="1" applyBorder="1" applyAlignment="1">
      <alignment horizontal="left" wrapText="1" indent="1"/>
    </xf>
    <xf numFmtId="0" fontId="4" fillId="25" borderId="0" xfId="78" applyFont="1" applyFill="1" applyBorder="1"/>
    <xf numFmtId="3" fontId="5" fillId="24" borderId="0" xfId="40" applyNumberFormat="1" applyFont="1" applyFill="1" applyBorder="1" applyAlignment="1">
      <alignment horizontal="left" vertical="center" wrapText="1" indent="1"/>
    </xf>
    <xf numFmtId="0" fontId="4" fillId="25" borderId="19" xfId="72" applyFont="1" applyFill="1" applyBorder="1"/>
    <xf numFmtId="3" fontId="5" fillId="24" borderId="0" xfId="40" applyNumberFormat="1" applyFont="1" applyFill="1" applyBorder="1" applyAlignment="1">
      <alignment horizontal="left" vertical="center" indent="1"/>
    </xf>
    <xf numFmtId="0" fontId="5" fillId="25" borderId="0" xfId="78" applyFont="1" applyFill="1" applyBorder="1" applyAlignment="1">
      <alignment horizontal="left" vertical="center" indent="1"/>
    </xf>
    <xf numFmtId="0" fontId="4" fillId="25" borderId="0" xfId="72" applyFont="1" applyFill="1"/>
    <xf numFmtId="0" fontId="97" fillId="25" borderId="0" xfId="62" applyFont="1" applyFill="1" applyBorder="1" applyAlignment="1">
      <alignment horizontal="left"/>
    </xf>
    <xf numFmtId="0" fontId="97" fillId="25" borderId="0" xfId="62" applyFont="1" applyFill="1" applyBorder="1"/>
    <xf numFmtId="0" fontId="7" fillId="26" borderId="0" xfId="72" applyFont="1" applyFill="1" applyBorder="1"/>
    <xf numFmtId="0" fontId="92" fillId="25" borderId="0" xfId="72" applyFont="1" applyFill="1" applyBorder="1"/>
    <xf numFmtId="0" fontId="94" fillId="25" borderId="0" xfId="70" applyFont="1" applyFill="1" applyBorder="1" applyAlignment="1"/>
    <xf numFmtId="0" fontId="94" fillId="25" borderId="0" xfId="70" quotePrefix="1" applyFont="1" applyFill="1" applyBorder="1" applyAlignment="1"/>
    <xf numFmtId="3" fontId="83" fillId="24" borderId="0" xfId="40" applyNumberFormat="1" applyFont="1" applyFill="1" applyBorder="1" applyAlignment="1">
      <alignment horizontal="center" wrapText="1"/>
    </xf>
    <xf numFmtId="0" fontId="87" fillId="25" borderId="0" xfId="72" applyFont="1" applyFill="1" applyBorder="1"/>
    <xf numFmtId="0" fontId="83" fillId="25" borderId="0" xfId="70" quotePrefix="1" applyFont="1" applyFill="1" applyBorder="1" applyAlignment="1">
      <alignment horizontal="left"/>
    </xf>
    <xf numFmtId="178" fontId="83" fillId="25" borderId="0" xfId="59" applyNumberFormat="1" applyFont="1" applyFill="1" applyBorder="1" applyAlignment="1">
      <alignment horizontal="right" indent="1"/>
    </xf>
    <xf numFmtId="178" fontId="14" fillId="25" borderId="0" xfId="59" applyNumberFormat="1" applyFont="1" applyFill="1" applyBorder="1" applyAlignment="1">
      <alignment horizontal="right" indent="1"/>
    </xf>
    <xf numFmtId="0" fontId="4" fillId="26" borderId="0" xfId="72" applyFill="1" applyBorder="1"/>
    <xf numFmtId="0" fontId="50" fillId="26" borderId="0" xfId="53" applyFont="1" applyFill="1"/>
    <xf numFmtId="0" fontId="4" fillId="26" borderId="0" xfId="53" applyFont="1" applyFill="1"/>
    <xf numFmtId="0" fontId="4" fillId="26" borderId="0" xfId="78" applyFont="1" applyFill="1"/>
    <xf numFmtId="0" fontId="16" fillId="26" borderId="0" xfId="71" applyFont="1" applyFill="1" applyBorder="1" applyAlignment="1">
      <alignment horizontal="center" vertical="center"/>
    </xf>
    <xf numFmtId="0" fontId="100" fillId="25" borderId="0" xfId="70" applyFont="1" applyFill="1" applyBorder="1" applyAlignment="1"/>
    <xf numFmtId="3" fontId="94" fillId="24" borderId="0" xfId="40" applyNumberFormat="1" applyFont="1" applyFill="1" applyBorder="1" applyAlignment="1">
      <alignment horizontal="right" indent="2"/>
    </xf>
    <xf numFmtId="0" fontId="115" fillId="24" borderId="0" xfId="40" applyFont="1" applyFill="1" applyBorder="1" applyAlignment="1">
      <alignment horizontal="left" vertical="center" indent="2"/>
    </xf>
    <xf numFmtId="0" fontId="136" fillId="24" borderId="0" xfId="40" applyFont="1" applyFill="1" applyBorder="1" applyAlignment="1">
      <alignment horizontal="left" vertical="center"/>
    </xf>
    <xf numFmtId="167" fontId="115" fillId="24" borderId="82" xfId="181" applyNumberFormat="1" applyFont="1" applyFill="1" applyBorder="1" applyAlignment="1">
      <alignment horizontal="left" vertical="center" indent="2"/>
    </xf>
    <xf numFmtId="3" fontId="96" fillId="24" borderId="0" xfId="40" applyNumberFormat="1" applyFont="1" applyFill="1" applyBorder="1" applyAlignment="1">
      <alignment horizontal="right" indent="2"/>
    </xf>
    <xf numFmtId="0" fontId="83" fillId="24" borderId="82" xfId="181" applyFont="1" applyFill="1" applyBorder="1" applyAlignment="1">
      <alignment horizontal="left" vertical="center"/>
    </xf>
    <xf numFmtId="0" fontId="137" fillId="24" borderId="0" xfId="40" applyFont="1" applyFill="1" applyBorder="1" applyAlignment="1">
      <alignment horizontal="left" vertical="center"/>
    </xf>
    <xf numFmtId="167" fontId="115" fillId="24" borderId="0" xfId="40" applyNumberFormat="1" applyFont="1" applyFill="1" applyBorder="1" applyAlignment="1">
      <alignment horizontal="left" vertical="center" indent="2"/>
    </xf>
    <xf numFmtId="167" fontId="115" fillId="27" borderId="0" xfId="40" applyNumberFormat="1" applyFont="1" applyFill="1" applyBorder="1" applyAlignment="1">
      <alignment horizontal="left" vertical="center" indent="2"/>
    </xf>
    <xf numFmtId="0" fontId="136" fillId="27" borderId="0" xfId="40" applyFont="1" applyFill="1" applyBorder="1" applyAlignment="1">
      <alignment horizontal="left" vertical="center"/>
    </xf>
    <xf numFmtId="167" fontId="115" fillId="27" borderId="82" xfId="181" applyNumberFormat="1" applyFont="1" applyFill="1" applyBorder="1" applyAlignment="1">
      <alignment horizontal="left" vertical="center" indent="2"/>
    </xf>
    <xf numFmtId="3" fontId="96" fillId="27" borderId="0" xfId="40" applyNumberFormat="1" applyFont="1" applyFill="1" applyBorder="1" applyAlignment="1">
      <alignment horizontal="right" indent="2"/>
    </xf>
    <xf numFmtId="0" fontId="92" fillId="26" borderId="19" xfId="63" applyFont="1" applyFill="1" applyBorder="1"/>
    <xf numFmtId="0" fontId="51" fillId="27" borderId="0" xfId="40" applyFont="1" applyFill="1" applyBorder="1" applyAlignment="1">
      <alignment horizontal="left" vertical="center"/>
    </xf>
    <xf numFmtId="0" fontId="31" fillId="26" borderId="0" xfId="63" applyFont="1" applyFill="1" applyBorder="1" applyAlignment="1"/>
    <xf numFmtId="0" fontId="13" fillId="25" borderId="0" xfId="0" applyFont="1" applyFill="1" applyBorder="1" applyAlignment="1">
      <alignment horizontal="center" wrapText="1"/>
    </xf>
    <xf numFmtId="0" fontId="50" fillId="25" borderId="0" xfId="0" applyFont="1" applyFill="1" applyBorder="1" applyAlignment="1"/>
    <xf numFmtId="0" fontId="13" fillId="26" borderId="0" xfId="0" applyFont="1" applyFill="1" applyBorder="1" applyAlignment="1">
      <alignment horizontal="center" wrapText="1"/>
    </xf>
    <xf numFmtId="0" fontId="13" fillId="0" borderId="0" xfId="0" applyFont="1" applyBorder="1" applyAlignment="1">
      <alignment horizontal="center" wrapText="1"/>
    </xf>
    <xf numFmtId="0" fontId="13" fillId="26" borderId="0" xfId="0" applyFont="1" applyFill="1" applyBorder="1" applyAlignment="1">
      <alignment horizontal="left" indent="1"/>
    </xf>
    <xf numFmtId="0" fontId="50" fillId="26" borderId="0" xfId="0" applyFont="1" applyFill="1" applyBorder="1" applyAlignment="1">
      <alignment horizontal="left" indent="1"/>
    </xf>
    <xf numFmtId="1" fontId="13" fillId="0" borderId="0" xfId="0" applyNumberFormat="1" applyFont="1" applyBorder="1" applyAlignment="1">
      <alignment horizontal="left" indent="1"/>
    </xf>
    <xf numFmtId="0" fontId="13" fillId="0" borderId="0" xfId="0" applyFont="1" applyBorder="1" applyAlignment="1">
      <alignment horizontal="left" indent="1"/>
    </xf>
    <xf numFmtId="0" fontId="13" fillId="25" borderId="0" xfId="0" applyFont="1" applyFill="1" applyBorder="1" applyAlignment="1">
      <alignment horizontal="center" vertical="center" wrapText="1"/>
    </xf>
    <xf numFmtId="0" fontId="50" fillId="25" borderId="0" xfId="0" applyFont="1" applyFill="1" applyBorder="1"/>
    <xf numFmtId="0" fontId="13" fillId="26" borderId="0" xfId="0" applyFont="1" applyFill="1" applyBorder="1" applyAlignment="1">
      <alignment horizontal="center" vertical="center" wrapText="1"/>
    </xf>
    <xf numFmtId="1" fontId="13" fillId="0" borderId="0" xfId="0" applyNumberFormat="1" applyFont="1" applyBorder="1" applyAlignment="1">
      <alignment horizontal="center" vertical="center" wrapText="1"/>
    </xf>
    <xf numFmtId="0" fontId="13" fillId="0" borderId="0" xfId="0" applyFont="1" applyBorder="1" applyAlignment="1">
      <alignment horizontal="center" vertical="center" wrapText="1"/>
    </xf>
    <xf numFmtId="0" fontId="13" fillId="26" borderId="19" xfId="0" applyFont="1" applyFill="1" applyBorder="1" applyAlignment="1">
      <alignment vertical="center" wrapText="1"/>
    </xf>
    <xf numFmtId="167" fontId="11" fillId="27" borderId="0" xfId="40" applyNumberFormat="1" applyFont="1" applyFill="1" applyBorder="1" applyAlignment="1">
      <alignment horizontal="right" wrapText="1" indent="1"/>
    </xf>
    <xf numFmtId="3" fontId="11" fillId="27" borderId="0" xfId="40" applyNumberFormat="1" applyFont="1" applyFill="1" applyBorder="1" applyAlignment="1">
      <alignment horizontal="right" wrapText="1" indent="1"/>
    </xf>
    <xf numFmtId="0" fontId="138" fillId="24" borderId="81" xfId="181" applyFont="1" applyFill="1" applyBorder="1" applyAlignment="1">
      <alignment horizontal="left" vertical="center"/>
    </xf>
    <xf numFmtId="167" fontId="139" fillId="27" borderId="0" xfId="40" applyNumberFormat="1" applyFont="1" applyFill="1" applyBorder="1" applyAlignment="1">
      <alignment horizontal="right" wrapText="1" indent="1"/>
    </xf>
    <xf numFmtId="3" fontId="139" fillId="27" borderId="0" xfId="40" applyNumberFormat="1" applyFont="1" applyFill="1" applyBorder="1" applyAlignment="1">
      <alignment horizontal="right" wrapText="1" indent="1"/>
    </xf>
    <xf numFmtId="0" fontId="140" fillId="24" borderId="0" xfId="40" applyFont="1" applyFill="1" applyBorder="1" applyAlignment="1">
      <alignment horizontal="left" vertical="center"/>
    </xf>
    <xf numFmtId="0" fontId="138" fillId="26" borderId="0" xfId="0" applyFont="1" applyFill="1" applyBorder="1" applyAlignment="1">
      <alignment horizontal="center" wrapText="1"/>
    </xf>
    <xf numFmtId="0" fontId="13" fillId="26" borderId="13" xfId="70" applyFont="1" applyFill="1" applyBorder="1" applyAlignment="1">
      <alignment horizontal="center"/>
    </xf>
    <xf numFmtId="0" fontId="83" fillId="25" borderId="0" xfId="70" applyFont="1" applyFill="1" applyBorder="1" applyAlignment="1">
      <alignment horizontal="left"/>
    </xf>
    <xf numFmtId="0" fontId="13" fillId="25" borderId="0" xfId="70" applyFont="1" applyFill="1" applyBorder="1" applyAlignment="1">
      <alignment horizontal="left"/>
    </xf>
    <xf numFmtId="0" fontId="11" fillId="25" borderId="23" xfId="70" applyFont="1" applyFill="1" applyBorder="1" applyAlignment="1">
      <alignment horizontal="left"/>
    </xf>
    <xf numFmtId="0" fontId="11" fillId="25" borderId="22" xfId="70" applyFont="1" applyFill="1" applyBorder="1" applyAlignment="1">
      <alignment horizontal="left"/>
    </xf>
    <xf numFmtId="0" fontId="50" fillId="0" borderId="0" xfId="51" applyFont="1" applyFill="1" applyAlignment="1">
      <alignment horizontal="left"/>
    </xf>
    <xf numFmtId="0" fontId="0" fillId="0" borderId="0" xfId="51" applyFont="1" applyFill="1"/>
    <xf numFmtId="0" fontId="0" fillId="0" borderId="0" xfId="51" applyFont="1" applyFill="1" applyAlignment="1">
      <alignment vertical="center"/>
    </xf>
    <xf numFmtId="0" fontId="11" fillId="0" borderId="0" xfId="51" applyFont="1" applyFill="1" applyAlignment="1">
      <alignment horizontal="center"/>
    </xf>
    <xf numFmtId="167" fontId="50" fillId="0" borderId="0" xfId="51" applyNumberFormat="1" applyFont="1" applyFill="1" applyAlignment="1">
      <alignment horizontal="right"/>
    </xf>
    <xf numFmtId="0" fontId="15" fillId="0" borderId="0" xfId="51" applyFont="1" applyFill="1"/>
    <xf numFmtId="165" fontId="12" fillId="0" borderId="0" xfId="51" applyNumberFormat="1" applyFont="1" applyFill="1" applyAlignment="1">
      <alignment horizontal="right"/>
    </xf>
    <xf numFmtId="167" fontId="15" fillId="0" borderId="0" xfId="51" applyNumberFormat="1" applyFont="1" applyFill="1"/>
    <xf numFmtId="165" fontId="7" fillId="0" borderId="0" xfId="51" applyNumberFormat="1" applyFont="1" applyFill="1" applyAlignment="1">
      <alignment horizontal="right"/>
    </xf>
    <xf numFmtId="2" fontId="0" fillId="0" borderId="0" xfId="51" applyNumberFormat="1" applyFont="1" applyFill="1"/>
    <xf numFmtId="0" fontId="4" fillId="0" borderId="0" xfId="51" applyFont="1" applyFill="1"/>
    <xf numFmtId="0" fontId="26" fillId="0" borderId="0" xfId="51" applyFont="1" applyFill="1"/>
    <xf numFmtId="165" fontId="30" fillId="0" borderId="0" xfId="51" applyNumberFormat="1" applyFont="1" applyFill="1" applyAlignment="1">
      <alignment horizontal="right"/>
    </xf>
    <xf numFmtId="0" fontId="52" fillId="0" borderId="0" xfId="51" applyFont="1" applyFill="1" applyAlignment="1">
      <alignment horizontal="center"/>
    </xf>
    <xf numFmtId="165" fontId="8" fillId="0" borderId="0" xfId="51" applyNumberFormat="1" applyFont="1" applyFill="1" applyAlignment="1">
      <alignment horizontal="right"/>
    </xf>
    <xf numFmtId="0" fontId="50" fillId="0" borderId="0" xfId="51" applyFont="1" applyFill="1"/>
    <xf numFmtId="0" fontId="76" fillId="0" borderId="0" xfId="51" applyFont="1" applyFill="1"/>
    <xf numFmtId="0" fontId="68" fillId="0" borderId="0" xfId="51" applyFont="1" applyFill="1"/>
    <xf numFmtId="0" fontId="11" fillId="0" borderId="0" xfId="51" applyFont="1" applyFill="1"/>
    <xf numFmtId="0" fontId="69" fillId="0" borderId="0" xfId="51" applyFont="1" applyFill="1" applyAlignment="1">
      <alignment horizontal="left"/>
    </xf>
    <xf numFmtId="49" fontId="62" fillId="0" borderId="0" xfId="40" applyNumberFormat="1" applyFont="1" applyFill="1" applyBorder="1" applyAlignment="1">
      <alignment horizontal="center" readingOrder="1"/>
    </xf>
    <xf numFmtId="0" fontId="0" fillId="0" borderId="0" xfId="0" applyFill="1" applyBorder="1" applyAlignment="1">
      <alignment readingOrder="2"/>
    </xf>
    <xf numFmtId="3" fontId="13" fillId="26" borderId="0" xfId="40" applyNumberFormat="1" applyFont="1" applyFill="1" applyBorder="1" applyAlignment="1">
      <alignment horizontal="right" wrapText="1"/>
    </xf>
    <xf numFmtId="3" fontId="5" fillId="25" borderId="22" xfId="70" applyNumberFormat="1" applyFont="1" applyFill="1" applyBorder="1" applyAlignment="1">
      <alignment horizontal="center"/>
    </xf>
    <xf numFmtId="0" fontId="5" fillId="25" borderId="22" xfId="70" applyFont="1" applyFill="1" applyBorder="1" applyAlignment="1">
      <alignment horizontal="center"/>
    </xf>
    <xf numFmtId="3" fontId="11" fillId="26" borderId="10" xfId="70" applyNumberFormat="1" applyFont="1" applyFill="1" applyBorder="1" applyAlignment="1">
      <alignment horizontal="center"/>
    </xf>
    <xf numFmtId="3" fontId="5" fillId="25" borderId="0" xfId="70" applyNumberFormat="1" applyFont="1" applyFill="1" applyBorder="1" applyAlignment="1">
      <alignment horizontal="center"/>
    </xf>
    <xf numFmtId="0" fontId="5" fillId="25" borderId="0" xfId="70" applyFont="1" applyFill="1" applyBorder="1" applyAlignment="1">
      <alignment horizontal="center"/>
    </xf>
    <xf numFmtId="3" fontId="4" fillId="26" borderId="0" xfId="70" applyNumberFormat="1" applyFill="1" applyBorder="1" applyAlignment="1">
      <alignment horizontal="center"/>
    </xf>
    <xf numFmtId="0" fontId="17" fillId="26" borderId="16" xfId="70" applyFont="1" applyFill="1" applyBorder="1" applyAlignment="1">
      <alignment vertical="center"/>
    </xf>
    <xf numFmtId="0" fontId="63" fillId="26" borderId="16" xfId="70" applyFont="1" applyFill="1" applyBorder="1" applyAlignment="1">
      <alignment horizontal="center" vertical="center"/>
    </xf>
    <xf numFmtId="0" fontId="63" fillId="26" borderId="17" xfId="70" applyFont="1" applyFill="1" applyBorder="1" applyAlignment="1">
      <alignment horizontal="center" vertical="center"/>
    </xf>
    <xf numFmtId="3" fontId="13" fillId="24" borderId="0" xfId="40" applyNumberFormat="1" applyFont="1" applyFill="1" applyBorder="1" applyAlignment="1">
      <alignment horizontal="right" wrapText="1"/>
    </xf>
    <xf numFmtId="0" fontId="17" fillId="25" borderId="0" xfId="70" applyFont="1" applyFill="1" applyBorder="1" applyAlignment="1">
      <alignment vertical="center"/>
    </xf>
    <xf numFmtId="0" fontId="63" fillId="25" borderId="0" xfId="70" applyFont="1" applyFill="1" applyBorder="1" applyAlignment="1">
      <alignment horizontal="center" vertical="center"/>
    </xf>
    <xf numFmtId="179" fontId="13" fillId="25" borderId="11" xfId="70" applyNumberFormat="1" applyFont="1" applyFill="1" applyBorder="1" applyAlignment="1">
      <alignment horizontal="center"/>
    </xf>
    <xf numFmtId="0" fontId="84" fillId="25" borderId="0" xfId="70" applyFont="1" applyFill="1"/>
    <xf numFmtId="165" fontId="83" fillId="27" borderId="0" xfId="40" applyNumberFormat="1" applyFont="1" applyFill="1" applyBorder="1" applyAlignment="1">
      <alignment horizontal="right"/>
    </xf>
    <xf numFmtId="164" fontId="83" fillId="26" borderId="0" xfId="40" applyNumberFormat="1" applyFont="1" applyFill="1" applyBorder="1" applyAlignment="1">
      <alignment horizontal="right" indent="1"/>
    </xf>
    <xf numFmtId="3" fontId="83" fillId="24" borderId="0" xfId="40" applyNumberFormat="1" applyFont="1" applyFill="1" applyBorder="1" applyAlignment="1">
      <alignment horizontal="right" wrapText="1"/>
    </xf>
    <xf numFmtId="165" fontId="84" fillId="0" borderId="0" xfId="70" applyNumberFormat="1" applyFont="1"/>
    <xf numFmtId="0" fontId="84" fillId="0" borderId="0" xfId="70" applyFont="1" applyFill="1"/>
    <xf numFmtId="165" fontId="86" fillId="26" borderId="0" xfId="70" applyNumberFormat="1" applyFont="1" applyFill="1" applyBorder="1" applyAlignment="1">
      <alignment horizontal="right" vertical="center"/>
    </xf>
    <xf numFmtId="0" fontId="84" fillId="26" borderId="0" xfId="70" applyFont="1" applyFill="1"/>
    <xf numFmtId="0" fontId="84" fillId="0" borderId="0" xfId="70" applyFont="1"/>
    <xf numFmtId="165" fontId="14" fillId="26" borderId="0" xfId="70" applyNumberFormat="1" applyFont="1" applyFill="1" applyBorder="1" applyAlignment="1">
      <alignment horizontal="right" vertical="center"/>
    </xf>
    <xf numFmtId="165" fontId="5" fillId="25" borderId="0" xfId="70" applyNumberFormat="1" applyFont="1" applyFill="1" applyBorder="1" applyAlignment="1">
      <alignment horizontal="right" vertical="center"/>
    </xf>
    <xf numFmtId="0" fontId="83" fillId="25" borderId="0" xfId="70" applyFont="1" applyFill="1" applyBorder="1" applyAlignment="1">
      <alignment horizontal="center" vertical="center"/>
    </xf>
    <xf numFmtId="165" fontId="86" fillId="25" borderId="0" xfId="70" applyNumberFormat="1" applyFont="1" applyFill="1" applyBorder="1" applyAlignment="1">
      <alignment horizontal="center" vertical="center"/>
    </xf>
    <xf numFmtId="165" fontId="84" fillId="26" borderId="0" xfId="70" applyNumberFormat="1" applyFont="1" applyFill="1" applyBorder="1" applyAlignment="1">
      <alignment horizontal="center" vertical="center"/>
    </xf>
    <xf numFmtId="165" fontId="4" fillId="26" borderId="0" xfId="70" applyNumberFormat="1" applyFont="1" applyFill="1" applyBorder="1" applyAlignment="1">
      <alignment horizontal="center" vertical="center"/>
    </xf>
    <xf numFmtId="165" fontId="83" fillId="26" borderId="0" xfId="70" applyNumberFormat="1" applyFont="1" applyFill="1" applyBorder="1" applyAlignment="1">
      <alignment horizontal="right" vertical="center" wrapText="1"/>
    </xf>
    <xf numFmtId="0" fontId="87" fillId="25" borderId="0" xfId="70" applyFont="1" applyFill="1" applyAlignment="1">
      <alignment vertical="center"/>
    </xf>
    <xf numFmtId="0" fontId="87" fillId="25" borderId="20" xfId="70" applyFont="1" applyFill="1" applyBorder="1" applyAlignment="1">
      <alignment vertical="center"/>
    </xf>
    <xf numFmtId="0" fontId="83" fillId="24" borderId="0" xfId="40" applyFont="1" applyFill="1" applyBorder="1" applyAlignment="1">
      <alignment vertical="center"/>
    </xf>
    <xf numFmtId="0" fontId="87" fillId="0" borderId="0" xfId="70" applyFont="1" applyFill="1" applyBorder="1" applyAlignment="1">
      <alignment vertical="center"/>
    </xf>
    <xf numFmtId="165" fontId="83" fillId="26" borderId="0" xfId="70" applyNumberFormat="1" applyFont="1" applyFill="1" applyBorder="1" applyAlignment="1">
      <alignment horizontal="right" vertical="center"/>
    </xf>
    <xf numFmtId="0" fontId="87" fillId="26" borderId="0" xfId="70" applyFont="1" applyFill="1" applyAlignment="1">
      <alignment vertical="center"/>
    </xf>
    <xf numFmtId="3" fontId="83" fillId="24" borderId="0" xfId="40" applyNumberFormat="1" applyFont="1" applyFill="1" applyBorder="1" applyAlignment="1">
      <alignment horizontal="right" vertical="center" wrapText="1"/>
    </xf>
    <xf numFmtId="0" fontId="87" fillId="0" borderId="0" xfId="70" applyFont="1" applyAlignment="1">
      <alignment vertical="center"/>
    </xf>
    <xf numFmtId="0" fontId="87" fillId="0" borderId="0" xfId="70" applyFont="1" applyFill="1" applyAlignment="1">
      <alignment vertical="center"/>
    </xf>
    <xf numFmtId="49" fontId="14" fillId="25" borderId="0" xfId="70" applyNumberFormat="1" applyFont="1" applyFill="1" applyBorder="1" applyAlignment="1">
      <alignment horizontal="left" indent="1"/>
    </xf>
    <xf numFmtId="165" fontId="5" fillId="25" borderId="0" xfId="70" applyNumberFormat="1" applyFont="1" applyFill="1" applyBorder="1" applyAlignment="1">
      <alignment horizontal="center" vertical="center"/>
    </xf>
    <xf numFmtId="49" fontId="86" fillId="25" borderId="0" xfId="70" applyNumberFormat="1" applyFont="1" applyFill="1" applyBorder="1" applyAlignment="1">
      <alignment horizontal="left" indent="1"/>
    </xf>
    <xf numFmtId="0" fontId="26" fillId="25" borderId="0" xfId="70" applyFont="1" applyFill="1"/>
    <xf numFmtId="0" fontId="26" fillId="25" borderId="20" xfId="70" applyFont="1" applyFill="1" applyBorder="1"/>
    <xf numFmtId="49" fontId="13" fillId="25" borderId="0" xfId="70" applyNumberFormat="1" applyFont="1" applyFill="1" applyBorder="1" applyAlignment="1">
      <alignment horizontal="left" indent="1"/>
    </xf>
    <xf numFmtId="0" fontId="13" fillId="24" borderId="0" xfId="40" applyFont="1" applyFill="1" applyBorder="1" applyAlignment="1">
      <alignment horizontal="left" indent="2"/>
    </xf>
    <xf numFmtId="165" fontId="26" fillId="26" borderId="0" xfId="70" applyNumberFormat="1" applyFont="1" applyFill="1" applyBorder="1" applyAlignment="1">
      <alignment horizontal="center" vertical="center"/>
    </xf>
    <xf numFmtId="0" fontId="26" fillId="0" borderId="0" xfId="70" applyFont="1"/>
    <xf numFmtId="0" fontId="26" fillId="0" borderId="0" xfId="70" applyFont="1" applyFill="1"/>
    <xf numFmtId="0" fontId="83" fillId="25" borderId="0" xfId="70" applyFont="1" applyFill="1"/>
    <xf numFmtId="0" fontId="83" fillId="25" borderId="20" xfId="70" applyFont="1" applyFill="1" applyBorder="1"/>
    <xf numFmtId="49" fontId="83" fillId="25" borderId="0" xfId="70" applyNumberFormat="1" applyFont="1" applyFill="1" applyBorder="1" applyAlignment="1">
      <alignment horizontal="left" indent="1"/>
    </xf>
    <xf numFmtId="165" fontId="83" fillId="26" borderId="0" xfId="70" applyNumberFormat="1" applyFont="1" applyFill="1" applyBorder="1" applyAlignment="1">
      <alignment horizontal="center" vertical="center"/>
    </xf>
    <xf numFmtId="0" fontId="83" fillId="0" borderId="0" xfId="70" applyFont="1"/>
    <xf numFmtId="0" fontId="83" fillId="0" borderId="0" xfId="70" applyFont="1" applyFill="1"/>
    <xf numFmtId="0" fontId="84" fillId="0" borderId="0" xfId="70" applyFont="1" applyFill="1" applyBorder="1"/>
    <xf numFmtId="0" fontId="68" fillId="25" borderId="20" xfId="70" applyFont="1" applyFill="1" applyBorder="1"/>
    <xf numFmtId="0" fontId="67" fillId="25" borderId="0" xfId="70" applyFont="1" applyFill="1" applyBorder="1" applyAlignment="1">
      <alignment horizontal="left"/>
    </xf>
    <xf numFmtId="165" fontId="96" fillId="26" borderId="0" xfId="70" applyNumberFormat="1" applyFont="1" applyFill="1" applyBorder="1" applyAlignment="1">
      <alignment horizontal="right" vertical="center"/>
    </xf>
    <xf numFmtId="0" fontId="123" fillId="0" borderId="0" xfId="70" applyFont="1" applyFill="1" applyBorder="1"/>
    <xf numFmtId="0" fontId="67" fillId="25" borderId="0" xfId="70" applyFont="1" applyFill="1" applyBorder="1" applyAlignment="1">
      <alignment horizontal="justify" vertical="center"/>
    </xf>
    <xf numFmtId="165" fontId="67" fillId="25" borderId="0" xfId="70" applyNumberFormat="1" applyFont="1" applyFill="1" applyBorder="1" applyAlignment="1">
      <alignment horizontal="center" vertical="center"/>
    </xf>
    <xf numFmtId="165" fontId="67" fillId="25" borderId="0" xfId="70" applyNumberFormat="1" applyFont="1" applyFill="1" applyBorder="1" applyAlignment="1">
      <alignment horizontal="right" vertical="center" wrapText="1"/>
    </xf>
    <xf numFmtId="0" fontId="16" fillId="31" borderId="20" xfId="70" applyFont="1" applyFill="1" applyBorder="1" applyAlignment="1">
      <alignment horizontal="center" vertical="center"/>
    </xf>
    <xf numFmtId="49" fontId="5" fillId="25" borderId="0" xfId="70" applyNumberFormat="1" applyFont="1" applyFill="1" applyBorder="1" applyAlignment="1">
      <alignment horizontal="center"/>
    </xf>
    <xf numFmtId="49" fontId="14" fillId="25" borderId="0" xfId="70" applyNumberFormat="1" applyFont="1" applyFill="1" applyBorder="1" applyAlignment="1">
      <alignment horizontal="center"/>
    </xf>
    <xf numFmtId="0" fontId="14" fillId="25" borderId="0" xfId="70" applyNumberFormat="1" applyFont="1" applyFill="1" applyBorder="1" applyAlignment="1">
      <alignment horizontal="center"/>
    </xf>
    <xf numFmtId="0" fontId="14" fillId="25" borderId="0" xfId="70" applyNumberFormat="1" applyFont="1" applyFill="1" applyBorder="1" applyAlignment="1">
      <alignment horizontal="right"/>
    </xf>
    <xf numFmtId="0" fontId="14" fillId="26" borderId="0" xfId="70" applyNumberFormat="1" applyFont="1" applyFill="1" applyBorder="1" applyAlignment="1">
      <alignment horizontal="right"/>
    </xf>
    <xf numFmtId="0" fontId="4" fillId="0" borderId="0" xfId="70" applyFont="1"/>
    <xf numFmtId="3" fontId="4" fillId="0" borderId="0" xfId="70" applyNumberFormat="1" applyFont="1" applyAlignment="1">
      <alignment horizontal="center"/>
    </xf>
    <xf numFmtId="0" fontId="4" fillId="0" borderId="0" xfId="70" applyFont="1" applyAlignment="1">
      <alignment horizontal="center"/>
    </xf>
    <xf numFmtId="0" fontId="4" fillId="0" borderId="0" xfId="70" applyAlignment="1">
      <alignment horizontal="center"/>
    </xf>
    <xf numFmtId="3" fontId="4" fillId="0" borderId="0" xfId="70" applyNumberFormat="1" applyAlignment="1">
      <alignment horizontal="center"/>
    </xf>
    <xf numFmtId="3" fontId="4" fillId="0" borderId="0" xfId="70" applyNumberFormat="1" applyFill="1" applyAlignment="1">
      <alignment horizontal="center"/>
    </xf>
    <xf numFmtId="0" fontId="4" fillId="0" borderId="0" xfId="70" applyFont="1" applyFill="1"/>
    <xf numFmtId="0" fontId="14" fillId="37" borderId="0" xfId="62" applyFont="1" applyFill="1" applyBorder="1" applyAlignment="1">
      <alignment vertical="center"/>
    </xf>
    <xf numFmtId="0" fontId="14" fillId="37" borderId="0" xfId="62" applyFont="1" applyFill="1" applyBorder="1" applyAlignment="1">
      <alignment vertical="center" wrapText="1"/>
    </xf>
    <xf numFmtId="0" fontId="14" fillId="37" borderId="0" xfId="62" applyFont="1" applyFill="1" applyBorder="1" applyAlignment="1"/>
    <xf numFmtId="164" fontId="14" fillId="37" borderId="0" xfId="40" applyNumberFormat="1" applyFont="1" applyFill="1" applyBorder="1" applyAlignment="1">
      <alignment horizontal="justify" vertical="center" wrapText="1"/>
    </xf>
    <xf numFmtId="0" fontId="52" fillId="37" borderId="0" xfId="62" applyFont="1" applyFill="1" applyAlignment="1">
      <alignment horizontal="center" vertical="center"/>
    </xf>
    <xf numFmtId="171" fontId="122" fillId="34" borderId="0" xfId="62" applyNumberFormat="1" applyFont="1" applyFill="1" applyBorder="1" applyAlignment="1">
      <alignment horizontal="center" vertical="center" wrapText="1"/>
    </xf>
    <xf numFmtId="171" fontId="122" fillId="34" borderId="0" xfId="62" applyNumberFormat="1" applyFont="1" applyFill="1" applyBorder="1" applyAlignment="1">
      <alignment horizontal="center" vertical="center"/>
    </xf>
    <xf numFmtId="0" fontId="5" fillId="0" borderId="0" xfId="62" applyFont="1" applyAlignment="1">
      <alignment horizontal="right"/>
    </xf>
    <xf numFmtId="164" fontId="14" fillId="37" borderId="0" xfId="40" applyNumberFormat="1" applyFont="1" applyFill="1" applyBorder="1" applyAlignment="1">
      <alignment horizontal="justify" wrapText="1"/>
    </xf>
    <xf numFmtId="164" fontId="30" fillId="37" borderId="62" xfId="40" applyNumberFormat="1" applyFont="1" applyFill="1" applyBorder="1" applyAlignment="1">
      <alignment horizontal="left" vertical="center" wrapText="1"/>
    </xf>
    <xf numFmtId="164" fontId="30" fillId="37" borderId="0" xfId="40" applyNumberFormat="1" applyFont="1" applyFill="1" applyBorder="1" applyAlignment="1">
      <alignment horizontal="left" vertical="center" wrapText="1"/>
    </xf>
    <xf numFmtId="164" fontId="30" fillId="37" borderId="63" xfId="40" applyNumberFormat="1" applyFont="1" applyFill="1" applyBorder="1" applyAlignment="1">
      <alignment horizontal="left" vertical="center" wrapText="1"/>
    </xf>
    <xf numFmtId="172" fontId="14" fillId="25" borderId="0" xfId="0" applyNumberFormat="1" applyFont="1" applyFill="1" applyBorder="1" applyAlignment="1">
      <alignment horizontal="left"/>
    </xf>
    <xf numFmtId="0" fontId="5" fillId="0" borderId="0" xfId="0" applyFont="1" applyAlignment="1">
      <alignment horizontal="right"/>
    </xf>
    <xf numFmtId="164" fontId="19" fillId="24" borderId="0" xfId="40" applyNumberFormat="1" applyFont="1" applyFill="1" applyBorder="1" applyAlignment="1">
      <alignment horizontal="left" wrapText="1"/>
    </xf>
    <xf numFmtId="164" fontId="19" fillId="24" borderId="0" xfId="40" applyNumberFormat="1" applyFont="1" applyFill="1" applyBorder="1" applyAlignment="1">
      <alignment wrapText="1"/>
    </xf>
    <xf numFmtId="0" fontId="12" fillId="25" borderId="0" xfId="0" applyFont="1" applyFill="1" applyBorder="1" applyAlignment="1">
      <alignment horizontal="justify" vertical="top" wrapText="1"/>
    </xf>
    <xf numFmtId="0" fontId="21" fillId="25" borderId="0" xfId="0" applyFont="1" applyFill="1" applyBorder="1" applyAlignment="1">
      <alignment horizontal="justify" vertical="top" wrapText="1"/>
    </xf>
    <xf numFmtId="0" fontId="19" fillId="25" borderId="18" xfId="0" applyFont="1" applyFill="1" applyBorder="1" applyAlignment="1">
      <alignment horizontal="right" indent="6"/>
    </xf>
    <xf numFmtId="0" fontId="19" fillId="25" borderId="0" xfId="0" applyFont="1" applyFill="1" applyBorder="1" applyAlignment="1"/>
    <xf numFmtId="164" fontId="13" fillId="24" borderId="0" xfId="40" applyNumberFormat="1" applyFont="1" applyFill="1" applyBorder="1" applyAlignment="1">
      <alignment wrapText="1"/>
    </xf>
    <xf numFmtId="0" fontId="13" fillId="25" borderId="0" xfId="0" applyFont="1" applyFill="1" applyBorder="1" applyAlignment="1"/>
    <xf numFmtId="171" fontId="14" fillId="24" borderId="0" xfId="40" applyNumberFormat="1" applyFont="1" applyFill="1" applyBorder="1" applyAlignment="1">
      <alignment horizontal="left" wrapText="1"/>
    </xf>
    <xf numFmtId="171" fontId="24" fillId="24" borderId="0" xfId="40" applyNumberFormat="1" applyFont="1" applyFill="1" applyBorder="1" applyAlignment="1">
      <alignment horizontal="left" wrapText="1"/>
    </xf>
    <xf numFmtId="0" fontId="11" fillId="25" borderId="0" xfId="0" applyFont="1" applyFill="1" applyBorder="1" applyAlignment="1"/>
    <xf numFmtId="164" fontId="14" fillId="24" borderId="0" xfId="40" applyNumberFormat="1" applyFont="1" applyFill="1" applyBorder="1" applyAlignment="1">
      <alignment wrapText="1"/>
    </xf>
    <xf numFmtId="0" fontId="14" fillId="25" borderId="0" xfId="0" applyFont="1" applyFill="1" applyBorder="1" applyAlignment="1">
      <alignment horizontal="left" indent="4"/>
    </xf>
    <xf numFmtId="164" fontId="25" fillId="24" borderId="0" xfId="40" applyNumberFormat="1" applyFont="1" applyFill="1" applyBorder="1" applyAlignment="1">
      <alignment wrapText="1"/>
    </xf>
    <xf numFmtId="172" fontId="14" fillId="25" borderId="0" xfId="0" applyNumberFormat="1" applyFont="1" applyFill="1" applyBorder="1" applyAlignment="1">
      <alignment horizontal="right"/>
    </xf>
    <xf numFmtId="172" fontId="14" fillId="25" borderId="19" xfId="0" applyNumberFormat="1" applyFont="1" applyFill="1" applyBorder="1" applyAlignment="1">
      <alignment horizontal="right"/>
    </xf>
    <xf numFmtId="0" fontId="13" fillId="26" borderId="0" xfId="0" applyFont="1" applyFill="1" applyBorder="1" applyAlignment="1">
      <alignment horizontal="justify" vertical="center" wrapText="1" readingOrder="1"/>
    </xf>
    <xf numFmtId="164" fontId="51" fillId="0" borderId="0" xfId="40" applyNumberFormat="1" applyFont="1" applyFill="1" applyBorder="1" applyAlignment="1">
      <alignment horizontal="justify" readingOrder="1"/>
    </xf>
    <xf numFmtId="0" fontId="13" fillId="25" borderId="0" xfId="0" applyFont="1" applyFill="1" applyBorder="1" applyAlignment="1">
      <alignment horizontal="justify" vertical="center" readingOrder="1"/>
    </xf>
    <xf numFmtId="0" fontId="13" fillId="25" borderId="0" xfId="0" applyFont="1" applyFill="1" applyBorder="1" applyAlignment="1">
      <alignment horizontal="justify" vertical="center" wrapText="1" readingOrder="1"/>
    </xf>
    <xf numFmtId="0" fontId="14" fillId="25" borderId="0" xfId="0" applyFont="1" applyFill="1" applyBorder="1" applyAlignment="1">
      <alignment horizontal="justify" vertical="center" readingOrder="1"/>
    </xf>
    <xf numFmtId="0" fontId="13" fillId="25" borderId="18" xfId="0" applyFont="1" applyFill="1" applyBorder="1" applyAlignment="1">
      <alignment horizontal="left" indent="5" readingOrder="1"/>
    </xf>
    <xf numFmtId="0" fontId="19" fillId="25" borderId="18" xfId="0" applyFont="1" applyFill="1" applyBorder="1" applyAlignment="1">
      <alignment horizontal="left" indent="5" readingOrder="1"/>
    </xf>
    <xf numFmtId="0" fontId="14" fillId="0" borderId="0" xfId="0" applyFont="1" applyBorder="1" applyAlignment="1">
      <alignment horizontal="justify" readingOrder="1"/>
    </xf>
    <xf numFmtId="0" fontId="13" fillId="25" borderId="0" xfId="0" applyNumberFormat="1" applyFont="1" applyFill="1" applyBorder="1" applyAlignment="1">
      <alignment horizontal="justify" vertical="center" readingOrder="1"/>
    </xf>
    <xf numFmtId="0" fontId="83" fillId="25" borderId="0" xfId="70" applyFont="1" applyFill="1" applyBorder="1" applyAlignment="1" applyProtection="1">
      <alignment horizontal="left"/>
    </xf>
    <xf numFmtId="167" fontId="83" fillId="26" borderId="0" xfId="70" applyNumberFormat="1" applyFont="1" applyFill="1" applyBorder="1" applyAlignment="1" applyProtection="1">
      <alignment horizontal="right" indent="2"/>
    </xf>
    <xf numFmtId="0" fontId="13" fillId="25" borderId="18" xfId="70" applyFont="1" applyFill="1" applyBorder="1" applyAlignment="1" applyProtection="1">
      <alignment horizontal="right" indent="5"/>
    </xf>
    <xf numFmtId="0" fontId="18" fillId="25" borderId="0" xfId="70" applyFont="1" applyFill="1" applyBorder="1" applyAlignment="1" applyProtection="1">
      <alignment horizontal="right"/>
    </xf>
    <xf numFmtId="0" fontId="50" fillId="26" borderId="15" xfId="70" applyFont="1" applyFill="1" applyBorder="1" applyAlignment="1" applyProtection="1">
      <alignment horizontal="left" vertical="center"/>
    </xf>
    <xf numFmtId="0" fontId="50" fillId="26" borderId="16" xfId="70" applyFont="1" applyFill="1" applyBorder="1" applyAlignment="1" applyProtection="1">
      <alignment horizontal="left" vertical="center"/>
    </xf>
    <xf numFmtId="0" fontId="50" fillId="26" borderId="17" xfId="70" applyFont="1" applyFill="1" applyBorder="1" applyAlignment="1" applyProtection="1">
      <alignment horizontal="left" vertical="center"/>
    </xf>
    <xf numFmtId="0" fontId="18" fillId="0" borderId="0" xfId="70" applyFont="1" applyBorder="1" applyAlignment="1" applyProtection="1">
      <alignment vertical="justify" wrapText="1"/>
    </xf>
    <xf numFmtId="0" fontId="4" fillId="0" borderId="0" xfId="70" applyBorder="1" applyAlignment="1" applyProtection="1">
      <alignment vertical="justify" wrapText="1"/>
    </xf>
    <xf numFmtId="0" fontId="4" fillId="0" borderId="0" xfId="70" applyAlignment="1" applyProtection="1">
      <alignment vertical="justify" wrapText="1"/>
    </xf>
    <xf numFmtId="0" fontId="13" fillId="26" borderId="52" xfId="70" applyFont="1" applyFill="1" applyBorder="1" applyAlignment="1" applyProtection="1">
      <alignment horizontal="center"/>
    </xf>
    <xf numFmtId="167" fontId="14" fillId="27" borderId="0" xfId="40" applyNumberFormat="1" applyFont="1" applyFill="1" applyBorder="1" applyAlignment="1" applyProtection="1">
      <alignment horizontal="right" wrapText="1" indent="2"/>
    </xf>
    <xf numFmtId="167" fontId="83" fillId="27" borderId="0" xfId="40" applyNumberFormat="1" applyFont="1" applyFill="1" applyBorder="1" applyAlignment="1" applyProtection="1">
      <alignment horizontal="right" wrapText="1" indent="2"/>
    </xf>
    <xf numFmtId="168" fontId="14" fillId="27" borderId="0" xfId="40" applyNumberFormat="1" applyFont="1" applyFill="1" applyBorder="1" applyAlignment="1" applyProtection="1">
      <alignment horizontal="right" wrapText="1" indent="2"/>
    </xf>
    <xf numFmtId="172" fontId="14" fillId="25" borderId="0" xfId="70" applyNumberFormat="1" applyFont="1" applyFill="1" applyBorder="1" applyAlignment="1" applyProtection="1">
      <alignment horizontal="left"/>
    </xf>
    <xf numFmtId="0" fontId="5" fillId="0" borderId="0" xfId="70" applyFont="1" applyFill="1" applyAlignment="1" applyProtection="1">
      <alignment horizontal="right"/>
      <protection locked="0"/>
    </xf>
    <xf numFmtId="0" fontId="88" fillId="26" borderId="15" xfId="70" applyFont="1" applyFill="1" applyBorder="1" applyAlignment="1" applyProtection="1">
      <alignment horizontal="left" vertical="center"/>
    </xf>
    <xf numFmtId="0" fontId="88" fillId="26" borderId="16" xfId="70" applyFont="1" applyFill="1" applyBorder="1" applyAlignment="1" applyProtection="1">
      <alignment horizontal="left" vertical="center"/>
    </xf>
    <xf numFmtId="0" fontId="88" fillId="26" borderId="17" xfId="70" applyFont="1" applyFill="1" applyBorder="1" applyAlignment="1" applyProtection="1">
      <alignment horizontal="left" vertical="center"/>
    </xf>
    <xf numFmtId="0" fontId="18" fillId="0" borderId="69" xfId="70" applyFont="1" applyBorder="1" applyAlignment="1" applyProtection="1">
      <alignment horizontal="left" vertical="top" wrapText="1"/>
    </xf>
    <xf numFmtId="0" fontId="18" fillId="0" borderId="0" xfId="70" applyFont="1" applyBorder="1" applyAlignment="1" applyProtection="1">
      <alignment horizontal="left" vertical="top" wrapText="1"/>
    </xf>
    <xf numFmtId="0" fontId="13" fillId="26" borderId="71" xfId="70" applyFont="1" applyFill="1" applyBorder="1" applyAlignment="1" applyProtection="1">
      <alignment horizontal="center"/>
    </xf>
    <xf numFmtId="0" fontId="11" fillId="25" borderId="0" xfId="70" applyFont="1" applyFill="1" applyBorder="1" applyAlignment="1" applyProtection="1">
      <alignment horizontal="center"/>
    </xf>
    <xf numFmtId="167" fontId="83" fillId="25" borderId="0" xfId="70" applyNumberFormat="1" applyFont="1" applyFill="1" applyBorder="1" applyAlignment="1" applyProtection="1">
      <alignment horizontal="right" indent="2"/>
    </xf>
    <xf numFmtId="0" fontId="13" fillId="25" borderId="18" xfId="70" applyFont="1" applyFill="1" applyBorder="1" applyAlignment="1" applyProtection="1">
      <alignment horizontal="left" indent="4"/>
    </xf>
    <xf numFmtId="0" fontId="18" fillId="25" borderId="0" xfId="70" applyFont="1" applyFill="1" applyBorder="1" applyAlignment="1" applyProtection="1">
      <alignment vertical="justify" wrapText="1"/>
    </xf>
    <xf numFmtId="0" fontId="4" fillId="25" borderId="0" xfId="70" applyFill="1" applyBorder="1" applyAlignment="1" applyProtection="1">
      <alignment vertical="justify" wrapText="1"/>
    </xf>
    <xf numFmtId="167" fontId="14" fillId="48" borderId="0" xfId="60" applyNumberFormat="1" applyFont="1" applyFill="1" applyBorder="1" applyAlignment="1" applyProtection="1">
      <alignment horizontal="right" wrapText="1" indent="2"/>
    </xf>
    <xf numFmtId="167" fontId="14" fillId="44" borderId="0" xfId="60" applyNumberFormat="1" applyFont="1" applyFill="1" applyBorder="1" applyAlignment="1" applyProtection="1">
      <alignment horizontal="right" wrapText="1" indent="2"/>
    </xf>
    <xf numFmtId="167" fontId="14" fillId="24" borderId="0" xfId="40" applyNumberFormat="1" applyFont="1" applyFill="1" applyBorder="1" applyAlignment="1" applyProtection="1">
      <alignment horizontal="right" wrapText="1" indent="2"/>
    </xf>
    <xf numFmtId="0" fontId="13" fillId="24" borderId="0" xfId="40" applyFont="1" applyFill="1" applyBorder="1" applyAlignment="1" applyProtection="1">
      <alignment horizontal="left" indent="2"/>
    </xf>
    <xf numFmtId="168" fontId="13" fillId="24" borderId="0" xfId="40" applyNumberFormat="1" applyFont="1" applyFill="1" applyBorder="1" applyAlignment="1" applyProtection="1">
      <alignment horizontal="right" wrapText="1" indent="2"/>
    </xf>
    <xf numFmtId="168" fontId="13" fillId="27" borderId="0" xfId="40" applyNumberFormat="1" applyFont="1" applyFill="1" applyBorder="1" applyAlignment="1" applyProtection="1">
      <alignment horizontal="right" wrapText="1" indent="2"/>
    </xf>
    <xf numFmtId="168" fontId="14" fillId="24" borderId="0" xfId="40" applyNumberFormat="1" applyFont="1" applyFill="1" applyBorder="1" applyAlignment="1" applyProtection="1">
      <alignment horizontal="right" wrapText="1" indent="2"/>
    </xf>
    <xf numFmtId="168" fontId="86" fillId="24" borderId="0" xfId="40" applyNumberFormat="1" applyFont="1" applyFill="1" applyBorder="1" applyAlignment="1" applyProtection="1">
      <alignment horizontal="right" wrapText="1" indent="2"/>
    </xf>
    <xf numFmtId="168" fontId="86" fillId="27" borderId="0" xfId="40" applyNumberFormat="1" applyFont="1" applyFill="1" applyBorder="1" applyAlignment="1" applyProtection="1">
      <alignment horizontal="right" wrapText="1" indent="2"/>
    </xf>
    <xf numFmtId="169" fontId="14" fillId="27" borderId="0" xfId="40" applyNumberFormat="1" applyFont="1" applyFill="1" applyBorder="1" applyAlignment="1" applyProtection="1">
      <alignment horizontal="right" wrapText="1" indent="2"/>
    </xf>
    <xf numFmtId="0" fontId="14" fillId="24" borderId="0" xfId="40" applyFont="1" applyFill="1" applyBorder="1" applyAlignment="1" applyProtection="1">
      <alignment horizontal="left" indent="1"/>
    </xf>
    <xf numFmtId="165" fontId="14" fillId="25" borderId="0" xfId="70" applyNumberFormat="1" applyFont="1" applyFill="1" applyBorder="1" applyAlignment="1" applyProtection="1">
      <alignment horizontal="right" indent="2"/>
    </xf>
    <xf numFmtId="165" fontId="14" fillId="26" borderId="0" xfId="70" applyNumberFormat="1" applyFont="1" applyFill="1" applyBorder="1" applyAlignment="1" applyProtection="1">
      <alignment horizontal="right" indent="2"/>
    </xf>
    <xf numFmtId="0" fontId="13" fillId="24" borderId="0" xfId="40" applyFont="1" applyFill="1" applyBorder="1" applyAlignment="1" applyProtection="1">
      <alignment horizontal="left" wrapText="1"/>
    </xf>
    <xf numFmtId="169" fontId="14" fillId="24" borderId="0" xfId="40" applyNumberFormat="1" applyFont="1" applyFill="1" applyBorder="1" applyAlignment="1" applyProtection="1">
      <alignment horizontal="right" wrapText="1" indent="2"/>
    </xf>
    <xf numFmtId="172" fontId="14" fillId="25" borderId="0" xfId="70" applyNumberFormat="1" applyFont="1" applyFill="1" applyBorder="1" applyAlignment="1" applyProtection="1">
      <alignment horizontal="right"/>
    </xf>
    <xf numFmtId="0" fontId="5" fillId="0" borderId="0" xfId="70" applyFont="1" applyAlignment="1" applyProtection="1">
      <alignment horizontal="right"/>
      <protection locked="0"/>
    </xf>
    <xf numFmtId="165" fontId="83" fillId="25" borderId="0" xfId="70" applyNumberFormat="1" applyFont="1" applyFill="1" applyBorder="1" applyAlignment="1" applyProtection="1">
      <alignment horizontal="right" indent="2"/>
    </xf>
    <xf numFmtId="165" fontId="83" fillId="26" borderId="0" xfId="70" applyNumberFormat="1" applyFont="1" applyFill="1" applyBorder="1" applyAlignment="1" applyProtection="1">
      <alignment horizontal="right" indent="2"/>
    </xf>
    <xf numFmtId="0" fontId="13" fillId="25" borderId="18" xfId="70" applyFont="1" applyFill="1" applyBorder="1" applyAlignment="1" applyProtection="1">
      <alignment horizontal="right" indent="6"/>
    </xf>
    <xf numFmtId="0" fontId="50" fillId="26" borderId="15" xfId="70" applyFont="1" applyFill="1" applyBorder="1" applyAlignment="1" applyProtection="1">
      <alignment horizontal="left"/>
    </xf>
    <xf numFmtId="0" fontId="50" fillId="26" borderId="16" xfId="70" applyFont="1" applyFill="1" applyBorder="1" applyAlignment="1" applyProtection="1">
      <alignment horizontal="left"/>
    </xf>
    <xf numFmtId="0" fontId="50" fillId="26" borderId="17" xfId="70" applyFont="1" applyFill="1" applyBorder="1" applyAlignment="1" applyProtection="1">
      <alignment horizontal="left"/>
    </xf>
    <xf numFmtId="165" fontId="14" fillId="24" borderId="0" xfId="40" applyNumberFormat="1" applyFont="1" applyFill="1" applyBorder="1" applyAlignment="1" applyProtection="1">
      <alignment horizontal="right" wrapText="1" indent="2"/>
    </xf>
    <xf numFmtId="165" fontId="14" fillId="27" borderId="0" xfId="40" applyNumberFormat="1" applyFont="1" applyFill="1" applyBorder="1" applyAlignment="1" applyProtection="1">
      <alignment horizontal="right" wrapText="1" indent="2"/>
    </xf>
    <xf numFmtId="165" fontId="25" fillId="25" borderId="0" xfId="70" applyNumberFormat="1" applyFont="1" applyFill="1" applyBorder="1" applyAlignment="1" applyProtection="1">
      <alignment horizontal="right" indent="2"/>
    </xf>
    <xf numFmtId="165" fontId="25" fillId="26" borderId="0" xfId="70" applyNumberFormat="1" applyFont="1" applyFill="1" applyBorder="1" applyAlignment="1" applyProtection="1">
      <alignment horizontal="right" indent="2"/>
    </xf>
    <xf numFmtId="0" fontId="18" fillId="25" borderId="69" xfId="70" applyFont="1" applyFill="1" applyBorder="1" applyAlignment="1" applyProtection="1">
      <alignment horizontal="left" vertical="top" wrapText="1"/>
    </xf>
    <xf numFmtId="0" fontId="18" fillId="25" borderId="0" xfId="70" applyFont="1" applyFill="1" applyBorder="1" applyAlignment="1" applyProtection="1">
      <alignment horizontal="left" vertical="top" wrapText="1"/>
    </xf>
    <xf numFmtId="0" fontId="18" fillId="0" borderId="0" xfId="62" applyFont="1" applyFill="1" applyBorder="1" applyAlignment="1">
      <alignment horizontal="right"/>
    </xf>
    <xf numFmtId="0" fontId="88" fillId="26" borderId="24" xfId="0" applyFont="1" applyFill="1" applyBorder="1" applyAlignment="1">
      <alignment horizontal="left" vertical="center" wrapText="1"/>
    </xf>
    <xf numFmtId="0" fontId="88" fillId="26" borderId="26" xfId="0" applyFont="1" applyFill="1" applyBorder="1" applyAlignment="1">
      <alignment horizontal="left" vertical="center" wrapText="1"/>
    </xf>
    <xf numFmtId="0" fontId="88" fillId="26" borderId="25" xfId="0" applyFont="1" applyFill="1" applyBorder="1" applyAlignment="1">
      <alignment horizontal="left" vertical="center" wrapText="1"/>
    </xf>
    <xf numFmtId="0" fontId="93" fillId="25" borderId="24" xfId="62" applyFont="1" applyFill="1" applyBorder="1" applyAlignment="1">
      <alignment horizontal="left" vertical="center"/>
    </xf>
    <xf numFmtId="0" fontId="93" fillId="25" borderId="25" xfId="62" applyFont="1" applyFill="1" applyBorder="1" applyAlignment="1">
      <alignment horizontal="left" vertical="center"/>
    </xf>
    <xf numFmtId="0" fontId="13" fillId="25" borderId="0" xfId="62" applyFont="1" applyFill="1" applyBorder="1" applyAlignment="1">
      <alignment horizontal="left" indent="6"/>
    </xf>
    <xf numFmtId="0" fontId="93" fillId="26" borderId="0" xfId="62" applyFont="1" applyFill="1" applyBorder="1" applyAlignment="1">
      <alignment horizontal="center" vertical="center"/>
    </xf>
    <xf numFmtId="1" fontId="13" fillId="25" borderId="13" xfId="0" applyNumberFormat="1" applyFont="1" applyFill="1" applyBorder="1" applyAlignment="1">
      <alignment horizontal="center"/>
    </xf>
    <xf numFmtId="0" fontId="18" fillId="25" borderId="0" xfId="62" applyFont="1" applyFill="1" applyBorder="1" applyAlignment="1">
      <alignment vertical="center" wrapText="1"/>
    </xf>
    <xf numFmtId="0" fontId="93" fillId="26" borderId="0" xfId="62" applyFont="1" applyFill="1" applyBorder="1" applyAlignment="1">
      <alignment horizontal="left" vertical="center"/>
    </xf>
    <xf numFmtId="0" fontId="18" fillId="26" borderId="0" xfId="62" applyFont="1" applyFill="1" applyBorder="1" applyAlignment="1">
      <alignment horizontal="justify" wrapText="1"/>
    </xf>
    <xf numFmtId="0" fontId="31" fillId="24" borderId="0" xfId="40" applyFont="1" applyFill="1" applyBorder="1" applyAlignment="1">
      <alignment horizontal="justify" vertical="center" wrapText="1"/>
    </xf>
    <xf numFmtId="0" fontId="18" fillId="24" borderId="0" xfId="40" applyFont="1" applyFill="1" applyBorder="1" applyAlignment="1">
      <alignment horizontal="justify" vertical="center" wrapText="1"/>
    </xf>
    <xf numFmtId="0" fontId="18" fillId="24" borderId="0" xfId="40" applyFont="1" applyFill="1" applyBorder="1" applyAlignment="1">
      <alignment horizontal="justify" vertical="top" wrapText="1"/>
    </xf>
    <xf numFmtId="0" fontId="83" fillId="25" borderId="0" xfId="0" applyFont="1" applyFill="1" applyBorder="1" applyAlignment="1">
      <alignment horizontal="left"/>
    </xf>
    <xf numFmtId="0" fontId="13" fillId="26" borderId="18" xfId="0" applyFont="1" applyFill="1" applyBorder="1" applyAlignment="1">
      <alignment horizontal="right" indent="6"/>
    </xf>
    <xf numFmtId="0" fontId="11" fillId="25" borderId="23" xfId="0" applyFont="1" applyFill="1" applyBorder="1" applyAlignment="1">
      <alignment horizontal="left"/>
    </xf>
    <xf numFmtId="0" fontId="11" fillId="25" borderId="22" xfId="0" applyFont="1" applyFill="1" applyBorder="1" applyAlignment="1">
      <alignment horizontal="left"/>
    </xf>
    <xf numFmtId="0" fontId="11" fillId="25" borderId="0" xfId="0" applyFont="1" applyFill="1" applyBorder="1" applyAlignment="1">
      <alignment horizontal="left"/>
    </xf>
    <xf numFmtId="0" fontId="18" fillId="25" borderId="0" xfId="0" applyFont="1" applyFill="1" applyBorder="1" applyAlignment="1">
      <alignment horizontal="left" vertical="top"/>
    </xf>
    <xf numFmtId="0" fontId="7" fillId="25" borderId="0" xfId="0" applyFont="1" applyFill="1" applyBorder="1"/>
    <xf numFmtId="0" fontId="10" fillId="26" borderId="13" xfId="0" applyFont="1" applyFill="1" applyBorder="1" applyAlignment="1">
      <alignment horizontal="center"/>
    </xf>
    <xf numFmtId="0" fontId="18" fillId="25" borderId="0" xfId="70" applyFont="1" applyFill="1" applyBorder="1" applyAlignment="1">
      <alignment horizontal="left" vertical="top"/>
    </xf>
    <xf numFmtId="0" fontId="5" fillId="0" borderId="0" xfId="70" applyFont="1" applyAlignment="1">
      <alignment horizontal="right"/>
    </xf>
    <xf numFmtId="0" fontId="83" fillId="25" borderId="0" xfId="70" applyFont="1" applyFill="1" applyBorder="1" applyAlignment="1">
      <alignment horizontal="left"/>
    </xf>
    <xf numFmtId="0" fontId="31" fillId="24" borderId="0" xfId="40" applyNumberFormat="1" applyFont="1" applyFill="1" applyBorder="1" applyAlignment="1">
      <alignment horizontal="justify" vertical="center" wrapText="1"/>
    </xf>
    <xf numFmtId="0" fontId="18" fillId="24" borderId="0" xfId="40" applyNumberFormat="1" applyFont="1" applyFill="1" applyBorder="1" applyAlignment="1">
      <alignment horizontal="justify" vertical="center" wrapText="1"/>
    </xf>
    <xf numFmtId="172" fontId="14" fillId="25" borderId="0" xfId="70" applyNumberFormat="1" applyFont="1" applyFill="1" applyBorder="1" applyAlignment="1">
      <alignment horizontal="right"/>
    </xf>
    <xf numFmtId="0" fontId="13" fillId="25" borderId="18" xfId="70" applyFont="1" applyFill="1" applyBorder="1" applyAlignment="1">
      <alignment horizontal="left" indent="6"/>
    </xf>
    <xf numFmtId="0" fontId="13" fillId="25" borderId="0" xfId="70" applyFont="1" applyFill="1" applyBorder="1" applyAlignment="1">
      <alignment horizontal="left" indent="6"/>
    </xf>
    <xf numFmtId="0" fontId="13" fillId="26" borderId="13" xfId="70" applyFont="1" applyFill="1" applyBorder="1" applyAlignment="1">
      <alignment horizontal="center"/>
    </xf>
    <xf numFmtId="172" fontId="5" fillId="25" borderId="0" xfId="70" applyNumberFormat="1" applyFont="1" applyFill="1" applyBorder="1" applyAlignment="1">
      <alignment horizontal="left"/>
    </xf>
    <xf numFmtId="0" fontId="13" fillId="25" borderId="18" xfId="70" applyFont="1" applyFill="1" applyBorder="1" applyAlignment="1">
      <alignment horizontal="left"/>
    </xf>
    <xf numFmtId="0" fontId="13" fillId="25" borderId="18" xfId="70" applyFont="1" applyFill="1" applyBorder="1" applyAlignment="1">
      <alignment horizontal="right" indent="6"/>
    </xf>
    <xf numFmtId="0" fontId="18" fillId="25" borderId="22" xfId="70" applyFont="1" applyFill="1" applyBorder="1" applyAlignment="1">
      <alignment horizontal="center"/>
    </xf>
    <xf numFmtId="0" fontId="18" fillId="25" borderId="53" xfId="70" applyFont="1" applyFill="1" applyBorder="1" applyAlignment="1">
      <alignment horizontal="center"/>
    </xf>
    <xf numFmtId="0" fontId="50" fillId="26" borderId="27" xfId="70" applyFont="1" applyFill="1" applyBorder="1" applyAlignment="1">
      <alignment horizontal="left" vertical="center"/>
    </xf>
    <xf numFmtId="0" fontId="50" fillId="26" borderId="28" xfId="70" applyFont="1" applyFill="1" applyBorder="1" applyAlignment="1">
      <alignment horizontal="left" vertical="center"/>
    </xf>
    <xf numFmtId="0" fontId="50" fillId="26" borderId="29" xfId="70" applyFont="1" applyFill="1" applyBorder="1" applyAlignment="1">
      <alignment horizontal="left" vertical="center"/>
    </xf>
    <xf numFmtId="0" fontId="83" fillId="25" borderId="0" xfId="78" applyFont="1" applyFill="1" applyBorder="1" applyAlignment="1">
      <alignment horizontal="left"/>
    </xf>
    <xf numFmtId="0" fontId="127" fillId="26" borderId="65" xfId="70" applyFont="1" applyFill="1" applyBorder="1" applyAlignment="1">
      <alignment horizontal="center" vertical="center"/>
    </xf>
    <xf numFmtId="0" fontId="127" fillId="26" borderId="66" xfId="70" applyFont="1" applyFill="1" applyBorder="1" applyAlignment="1">
      <alignment horizontal="center" vertical="center"/>
    </xf>
    <xf numFmtId="0" fontId="13" fillId="25" borderId="18" xfId="63" applyFont="1" applyFill="1" applyBorder="1" applyAlignment="1">
      <alignment horizontal="left" indent="6"/>
    </xf>
    <xf numFmtId="0" fontId="132" fillId="29" borderId="34" xfId="63" applyFont="1" applyFill="1" applyBorder="1" applyAlignment="1">
      <alignment horizontal="center" vertical="center"/>
    </xf>
    <xf numFmtId="0" fontId="132" fillId="29" borderId="35" xfId="63" applyFont="1" applyFill="1" applyBorder="1" applyAlignment="1">
      <alignment horizontal="center" vertical="center"/>
    </xf>
    <xf numFmtId="0" fontId="132" fillId="29" borderId="37" xfId="63" applyFont="1" applyFill="1" applyBorder="1" applyAlignment="1">
      <alignment horizontal="center" vertical="center"/>
    </xf>
    <xf numFmtId="172" fontId="5" fillId="26" borderId="0" xfId="63" applyNumberFormat="1" applyFont="1" applyFill="1" applyAlignment="1">
      <alignment horizontal="right"/>
    </xf>
    <xf numFmtId="0" fontId="13" fillId="25" borderId="18" xfId="62" applyFont="1" applyFill="1" applyBorder="1" applyAlignment="1">
      <alignment horizontal="right" indent="6"/>
    </xf>
    <xf numFmtId="0" fontId="18" fillId="24" borderId="51" xfId="40" applyFont="1" applyFill="1" applyBorder="1" applyAlignment="1">
      <alignment vertical="justify" wrapText="1"/>
    </xf>
    <xf numFmtId="0" fontId="18" fillId="24" borderId="0" xfId="40" applyFont="1" applyFill="1" applyBorder="1" applyAlignment="1">
      <alignment vertical="justify" wrapText="1"/>
    </xf>
    <xf numFmtId="0" fontId="83" fillId="25" borderId="0" xfId="62" applyFont="1" applyFill="1" applyBorder="1" applyAlignment="1">
      <alignment horizontal="left" vertical="center"/>
    </xf>
    <xf numFmtId="0" fontId="18" fillId="25" borderId="51" xfId="62" applyFont="1" applyFill="1" applyBorder="1" applyAlignment="1">
      <alignment horizontal="left" vertical="top"/>
    </xf>
    <xf numFmtId="0" fontId="18" fillId="25" borderId="0" xfId="62" applyFont="1" applyFill="1" applyBorder="1" applyAlignment="1">
      <alignment horizontal="left" vertical="top"/>
    </xf>
    <xf numFmtId="2" fontId="83" fillId="24" borderId="0" xfId="40" applyNumberFormat="1" applyFont="1" applyFill="1" applyBorder="1" applyAlignment="1">
      <alignment horizontal="center" vertical="center" wrapText="1"/>
    </xf>
    <xf numFmtId="0" fontId="13" fillId="25" borderId="12" xfId="62" applyFont="1" applyFill="1" applyBorder="1" applyAlignment="1">
      <alignment horizontal="center"/>
    </xf>
    <xf numFmtId="0" fontId="83" fillId="24" borderId="0" xfId="40" applyFont="1" applyFill="1" applyBorder="1" applyAlignment="1">
      <alignment vertical="center" wrapText="1"/>
    </xf>
    <xf numFmtId="172" fontId="14" fillId="25" borderId="0" xfId="62" applyNumberFormat="1" applyFont="1" applyFill="1" applyBorder="1" applyAlignment="1">
      <alignment horizontal="left"/>
    </xf>
    <xf numFmtId="0" fontId="50" fillId="26" borderId="31" xfId="62" applyFont="1" applyFill="1" applyBorder="1" applyAlignment="1">
      <alignment horizontal="left" vertical="center" wrapText="1"/>
    </xf>
    <xf numFmtId="0" fontId="50" fillId="26" borderId="32" xfId="62" applyFont="1" applyFill="1" applyBorder="1" applyAlignment="1">
      <alignment horizontal="left" vertical="center" wrapText="1"/>
    </xf>
    <xf numFmtId="0" fontId="50" fillId="26" borderId="33" xfId="62" applyFont="1" applyFill="1" applyBorder="1" applyAlignment="1">
      <alignment horizontal="left" vertical="center" wrapText="1"/>
    </xf>
    <xf numFmtId="0" fontId="18" fillId="24" borderId="51" xfId="40" applyFont="1" applyFill="1" applyBorder="1" applyAlignment="1">
      <alignment horizontal="left" vertical="top"/>
    </xf>
    <xf numFmtId="0" fontId="18" fillId="24" borderId="0" xfId="40" applyFont="1" applyFill="1" applyBorder="1" applyAlignment="1">
      <alignment horizontal="left" vertical="top"/>
    </xf>
    <xf numFmtId="0" fontId="13" fillId="0" borderId="12" xfId="53" applyFont="1" applyBorder="1" applyAlignment="1">
      <alignment horizontal="center" vertical="center" wrapText="1"/>
    </xf>
    <xf numFmtId="0" fontId="13" fillId="0" borderId="57" xfId="53" applyFont="1" applyBorder="1" applyAlignment="1">
      <alignment horizontal="center" vertical="center" wrapText="1"/>
    </xf>
    <xf numFmtId="0" fontId="13" fillId="0" borderId="58" xfId="53" applyFont="1" applyBorder="1" applyAlignment="1">
      <alignment horizontal="center" vertical="center" wrapText="1"/>
    </xf>
    <xf numFmtId="0" fontId="18" fillId="27" borderId="0" xfId="40" applyFont="1" applyFill="1" applyBorder="1" applyAlignment="1">
      <alignment horizontal="justify" vertical="center"/>
    </xf>
    <xf numFmtId="164" fontId="14" fillId="27" borderId="48" xfId="40" applyNumberFormat="1" applyFont="1" applyFill="1" applyBorder="1" applyAlignment="1">
      <alignment horizontal="center" wrapText="1"/>
    </xf>
    <xf numFmtId="164" fontId="18" fillId="24" borderId="48" xfId="40" applyNumberFormat="1" applyFont="1" applyFill="1" applyBorder="1" applyAlignment="1">
      <alignment horizontal="right" wrapText="1"/>
    </xf>
    <xf numFmtId="0" fontId="13" fillId="25" borderId="18" xfId="0" applyFont="1" applyFill="1" applyBorder="1" applyAlignment="1">
      <alignment horizontal="left" indent="6"/>
    </xf>
    <xf numFmtId="0" fontId="50" fillId="26" borderId="31" xfId="0" applyFont="1" applyFill="1" applyBorder="1" applyAlignment="1">
      <alignment horizontal="left" vertical="center"/>
    </xf>
    <xf numFmtId="0" fontId="50" fillId="26" borderId="32" xfId="0" applyFont="1" applyFill="1" applyBorder="1" applyAlignment="1">
      <alignment horizontal="left" vertical="center"/>
    </xf>
    <xf numFmtId="0" fontId="50" fillId="26" borderId="33" xfId="0" applyFont="1" applyFill="1" applyBorder="1" applyAlignment="1">
      <alignment horizontal="left" vertical="center"/>
    </xf>
    <xf numFmtId="0" fontId="18" fillId="0" borderId="0" xfId="0" applyFont="1" applyBorder="1" applyAlignment="1">
      <alignment vertical="justify" wrapText="1"/>
    </xf>
    <xf numFmtId="0" fontId="0" fillId="0" borderId="0" xfId="0" applyBorder="1" applyAlignment="1">
      <alignment vertical="justify" wrapText="1"/>
    </xf>
    <xf numFmtId="0" fontId="13" fillId="26" borderId="12" xfId="53" applyFont="1" applyFill="1" applyBorder="1" applyAlignment="1">
      <alignment horizontal="center" vertical="center" wrapText="1"/>
    </xf>
    <xf numFmtId="0" fontId="13" fillId="26" borderId="12" xfId="0" applyFont="1" applyFill="1" applyBorder="1" applyAlignment="1">
      <alignment horizontal="center"/>
    </xf>
    <xf numFmtId="0" fontId="83" fillId="25" borderId="0" xfId="0" applyFont="1" applyFill="1" applyBorder="1" applyAlignment="1">
      <alignment horizontal="left" vertical="center"/>
    </xf>
    <xf numFmtId="0" fontId="97" fillId="25" borderId="0" xfId="0" applyFont="1" applyFill="1" applyBorder="1" applyAlignment="1">
      <alignment horizontal="center"/>
    </xf>
    <xf numFmtId="172" fontId="14" fillId="25" borderId="0" xfId="62" applyNumberFormat="1" applyFont="1" applyFill="1" applyBorder="1" applyAlignment="1">
      <alignment horizontal="right"/>
    </xf>
    <xf numFmtId="3" fontId="18" fillId="26" borderId="10" xfId="70" applyNumberFormat="1" applyFont="1" applyFill="1" applyBorder="1" applyAlignment="1">
      <alignment horizontal="center" vertical="center" wrapText="1"/>
    </xf>
    <xf numFmtId="3" fontId="18" fillId="26" borderId="75" xfId="70" applyNumberFormat="1" applyFont="1" applyFill="1" applyBorder="1" applyAlignment="1">
      <alignment horizontal="center" vertical="center" wrapText="1"/>
    </xf>
    <xf numFmtId="167" fontId="18" fillId="26" borderId="74" xfId="70" applyNumberFormat="1" applyFont="1" applyFill="1" applyBorder="1" applyAlignment="1">
      <alignment horizontal="center" vertical="center" wrapText="1"/>
    </xf>
    <xf numFmtId="167" fontId="18" fillId="26" borderId="10" xfId="70" applyNumberFormat="1" applyFont="1" applyFill="1" applyBorder="1" applyAlignment="1">
      <alignment horizontal="center" vertical="center" wrapText="1"/>
    </xf>
    <xf numFmtId="0" fontId="13" fillId="25" borderId="0" xfId="70" applyFont="1" applyFill="1" applyBorder="1" applyAlignment="1">
      <alignment horizontal="left" indent="1"/>
    </xf>
    <xf numFmtId="164" fontId="14" fillId="27" borderId="12" xfId="40" applyNumberFormat="1" applyFont="1" applyFill="1" applyBorder="1" applyAlignment="1">
      <alignment horizontal="center" wrapText="1"/>
    </xf>
    <xf numFmtId="0" fontId="13" fillId="0" borderId="0" xfId="70" applyFont="1" applyBorder="1" applyAlignment="1">
      <alignment horizontal="left" indent="1"/>
    </xf>
    <xf numFmtId="0" fontId="14" fillId="26" borderId="10" xfId="70" applyFont="1" applyFill="1" applyBorder="1" applyAlignment="1">
      <alignment horizontal="center" vertical="center" wrapText="1"/>
    </xf>
    <xf numFmtId="0" fontId="14" fillId="26" borderId="75" xfId="70" applyFont="1" applyFill="1" applyBorder="1" applyAlignment="1">
      <alignment horizontal="center" vertical="center" wrapText="1"/>
    </xf>
    <xf numFmtId="0" fontId="14" fillId="26" borderId="11" xfId="70" applyFont="1" applyFill="1" applyBorder="1" applyAlignment="1">
      <alignment horizontal="center" vertical="center" wrapText="1"/>
    </xf>
    <xf numFmtId="0" fontId="14" fillId="26" borderId="61" xfId="70" applyFont="1" applyFill="1" applyBorder="1" applyAlignment="1">
      <alignment horizontal="center" vertical="center" wrapText="1"/>
    </xf>
    <xf numFmtId="164" fontId="14" fillId="27" borderId="57" xfId="40" applyNumberFormat="1" applyFont="1" applyFill="1" applyBorder="1" applyAlignment="1">
      <alignment horizontal="center" vertical="center" wrapText="1"/>
    </xf>
    <xf numFmtId="164" fontId="14" fillId="27" borderId="12" xfId="40" applyNumberFormat="1" applyFont="1" applyFill="1" applyBorder="1" applyAlignment="1">
      <alignment horizontal="center" vertical="center" wrapText="1"/>
    </xf>
    <xf numFmtId="164" fontId="14" fillId="27" borderId="58" xfId="40" applyNumberFormat="1" applyFont="1" applyFill="1" applyBorder="1" applyAlignment="1">
      <alignment horizontal="center" vertical="center" wrapText="1"/>
    </xf>
    <xf numFmtId="164" fontId="14" fillId="27" borderId="57" xfId="40" applyNumberFormat="1" applyFont="1" applyFill="1" applyBorder="1" applyAlignment="1">
      <alignment horizontal="center" wrapText="1"/>
    </xf>
    <xf numFmtId="0" fontId="13" fillId="25" borderId="0" xfId="70" applyFont="1" applyFill="1" applyBorder="1" applyAlignment="1">
      <alignment horizontal="left"/>
    </xf>
    <xf numFmtId="0" fontId="88" fillId="26" borderId="31" xfId="70" applyFont="1" applyFill="1" applyBorder="1" applyAlignment="1">
      <alignment horizontal="left" vertical="center"/>
    </xf>
    <xf numFmtId="0" fontId="88" fillId="26" borderId="32" xfId="70" applyFont="1" applyFill="1" applyBorder="1" applyAlignment="1">
      <alignment horizontal="left" vertical="center"/>
    </xf>
    <xf numFmtId="0" fontId="88" fillId="26" borderId="33" xfId="70" applyFont="1" applyFill="1" applyBorder="1" applyAlignment="1">
      <alignment horizontal="left" vertical="center"/>
    </xf>
    <xf numFmtId="0" fontId="100" fillId="26" borderId="34" xfId="70" applyFont="1" applyFill="1" applyBorder="1" applyAlignment="1">
      <alignment horizontal="left" vertical="center"/>
    </xf>
    <xf numFmtId="0" fontId="100" fillId="26" borderId="37" xfId="70" applyFont="1" applyFill="1" applyBorder="1" applyAlignment="1">
      <alignment horizontal="left" vertical="center"/>
    </xf>
    <xf numFmtId="0" fontId="100" fillId="26" borderId="35" xfId="70" applyFont="1" applyFill="1" applyBorder="1" applyAlignment="1">
      <alignment horizontal="left" vertical="center"/>
    </xf>
    <xf numFmtId="0" fontId="18" fillId="0" borderId="76" xfId="70" applyFont="1" applyBorder="1" applyAlignment="1">
      <alignment vertical="justify" wrapText="1"/>
    </xf>
    <xf numFmtId="0" fontId="18" fillId="0" borderId="0" xfId="70" applyFont="1" applyBorder="1" applyAlignment="1">
      <alignment vertical="justify" wrapText="1"/>
    </xf>
    <xf numFmtId="0" fontId="13" fillId="25" borderId="18" xfId="70" applyFont="1" applyFill="1" applyBorder="1" applyAlignment="1">
      <alignment horizontal="right"/>
    </xf>
    <xf numFmtId="0" fontId="13" fillId="25" borderId="13" xfId="70" applyFont="1" applyFill="1" applyBorder="1" applyAlignment="1">
      <alignment horizontal="center"/>
    </xf>
    <xf numFmtId="0" fontId="14" fillId="25" borderId="0" xfId="70" applyFont="1" applyFill="1" applyBorder="1" applyAlignment="1">
      <alignment horizontal="left" indent="1"/>
    </xf>
    <xf numFmtId="0" fontId="59" fillId="26" borderId="0" xfId="70" applyFont="1" applyFill="1" applyBorder="1" applyAlignment="1">
      <alignment horizontal="left" vertical="center" wrapText="1"/>
    </xf>
    <xf numFmtId="49" fontId="92" fillId="26" borderId="34" xfId="70" applyNumberFormat="1" applyFont="1" applyFill="1" applyBorder="1" applyAlignment="1">
      <alignment horizontal="center" vertical="center"/>
    </xf>
    <xf numFmtId="49" fontId="92" fillId="26" borderId="37" xfId="70" applyNumberFormat="1" applyFont="1" applyFill="1" applyBorder="1" applyAlignment="1">
      <alignment horizontal="center" vertical="center"/>
    </xf>
    <xf numFmtId="0" fontId="51" fillId="25" borderId="36" xfId="70" applyFont="1" applyFill="1" applyBorder="1" applyAlignment="1">
      <alignment horizontal="justify" vertical="top" wrapText="1"/>
    </xf>
    <xf numFmtId="0" fontId="18" fillId="26" borderId="51" xfId="70" applyFont="1" applyFill="1" applyBorder="1" applyAlignment="1">
      <alignment vertical="justify" wrapText="1"/>
    </xf>
    <xf numFmtId="0" fontId="18" fillId="26" borderId="0" xfId="70" applyFont="1" applyFill="1" applyBorder="1" applyAlignment="1">
      <alignment vertical="justify" wrapText="1"/>
    </xf>
    <xf numFmtId="0" fontId="83" fillId="26" borderId="0" xfId="70" applyFont="1" applyFill="1" applyBorder="1" applyAlignment="1">
      <alignment horizontal="left"/>
    </xf>
    <xf numFmtId="0" fontId="50" fillId="26" borderId="31" xfId="70" applyFont="1" applyFill="1" applyBorder="1" applyAlignment="1">
      <alignment horizontal="left" vertical="center"/>
    </xf>
    <xf numFmtId="0" fontId="50" fillId="26" borderId="32" xfId="70" applyFont="1" applyFill="1" applyBorder="1" applyAlignment="1">
      <alignment horizontal="left" vertical="center"/>
    </xf>
    <xf numFmtId="0" fontId="50" fillId="26" borderId="33" xfId="70" applyFont="1" applyFill="1" applyBorder="1" applyAlignment="1">
      <alignment horizontal="left" vertical="center"/>
    </xf>
    <xf numFmtId="0" fontId="83" fillId="27" borderId="0" xfId="40" applyFont="1" applyFill="1" applyBorder="1" applyAlignment="1">
      <alignment horizontal="center" wrapText="1"/>
    </xf>
    <xf numFmtId="0" fontId="14" fillId="26" borderId="12" xfId="70" applyFont="1" applyFill="1" applyBorder="1" applyAlignment="1">
      <alignment horizontal="center" vertical="center" wrapText="1"/>
    </xf>
    <xf numFmtId="178" fontId="14" fillId="25" borderId="0" xfId="59" applyNumberFormat="1" applyFont="1" applyFill="1" applyBorder="1" applyAlignment="1">
      <alignment horizontal="right" indent="3"/>
    </xf>
    <xf numFmtId="178" fontId="14" fillId="25" borderId="0" xfId="59" applyNumberFormat="1" applyFont="1" applyFill="1" applyBorder="1" applyAlignment="1">
      <alignment horizontal="right" indent="4"/>
    </xf>
    <xf numFmtId="178" fontId="83" fillId="25" borderId="10" xfId="59" applyNumberFormat="1" applyFont="1" applyFill="1" applyBorder="1" applyAlignment="1">
      <alignment horizontal="right" indent="3"/>
    </xf>
    <xf numFmtId="178" fontId="83" fillId="25" borderId="10" xfId="59" applyNumberFormat="1" applyFont="1" applyFill="1" applyBorder="1" applyAlignment="1">
      <alignment horizontal="right" indent="4"/>
    </xf>
    <xf numFmtId="0" fontId="13" fillId="25" borderId="18" xfId="71" applyFont="1" applyFill="1" applyBorder="1" applyAlignment="1">
      <alignment horizontal="left" indent="6"/>
    </xf>
    <xf numFmtId="0" fontId="11" fillId="25" borderId="22" xfId="62" applyFont="1" applyFill="1" applyBorder="1" applyAlignment="1">
      <alignment horizontal="left"/>
    </xf>
    <xf numFmtId="0" fontId="88" fillId="26" borderId="31" xfId="62" applyFont="1" applyFill="1" applyBorder="1" applyAlignment="1">
      <alignment horizontal="left" vertical="center"/>
    </xf>
    <xf numFmtId="0" fontId="88" fillId="26" borderId="32" xfId="62" applyFont="1" applyFill="1" applyBorder="1" applyAlignment="1">
      <alignment horizontal="left" vertical="center"/>
    </xf>
    <xf numFmtId="0" fontId="88" fillId="26" borderId="33" xfId="62" applyFont="1" applyFill="1" applyBorder="1" applyAlignment="1">
      <alignment horizontal="left" vertical="center"/>
    </xf>
    <xf numFmtId="0" fontId="83" fillId="25" borderId="34" xfId="78" applyFont="1" applyFill="1" applyBorder="1" applyAlignment="1">
      <alignment horizontal="center" vertical="center"/>
    </xf>
    <xf numFmtId="0" fontId="83" fillId="25" borderId="35" xfId="78" applyFont="1" applyFill="1" applyBorder="1" applyAlignment="1">
      <alignment horizontal="center" vertical="center"/>
    </xf>
    <xf numFmtId="0" fontId="13" fillId="25" borderId="12" xfId="78" applyFont="1" applyFill="1" applyBorder="1" applyAlignment="1">
      <alignment horizontal="center" vertical="center"/>
    </xf>
    <xf numFmtId="0" fontId="83" fillId="25" borderId="77" xfId="78" applyFont="1" applyFill="1" applyBorder="1" applyAlignment="1">
      <alignment horizontal="center" vertical="center"/>
    </xf>
    <xf numFmtId="0" fontId="83" fillId="25" borderId="78" xfId="78" applyFont="1" applyFill="1" applyBorder="1" applyAlignment="1">
      <alignment horizontal="center" vertical="center"/>
    </xf>
    <xf numFmtId="0" fontId="83" fillId="25" borderId="76" xfId="78" applyFont="1" applyFill="1" applyBorder="1" applyAlignment="1">
      <alignment horizontal="left" vertical="center"/>
    </xf>
    <xf numFmtId="3" fontId="83" fillId="24" borderId="0" xfId="40" applyNumberFormat="1" applyFont="1" applyFill="1" applyBorder="1" applyAlignment="1">
      <alignment horizontal="left" vertical="center" wrapText="1"/>
    </xf>
    <xf numFmtId="0" fontId="11" fillId="25" borderId="23" xfId="70" applyFont="1" applyFill="1" applyBorder="1" applyAlignment="1">
      <alignment horizontal="left"/>
    </xf>
    <xf numFmtId="0" fontId="11" fillId="25" borderId="22" xfId="70" applyFont="1" applyFill="1" applyBorder="1" applyAlignment="1">
      <alignment horizontal="left"/>
    </xf>
    <xf numFmtId="0" fontId="50" fillId="26" borderId="44" xfId="70" applyFont="1" applyFill="1" applyBorder="1" applyAlignment="1">
      <alignment horizontal="left" vertical="center"/>
    </xf>
    <xf numFmtId="0" fontId="50" fillId="26" borderId="45" xfId="70" applyFont="1" applyFill="1" applyBorder="1" applyAlignment="1">
      <alignment horizontal="left" vertical="center"/>
    </xf>
    <xf numFmtId="0" fontId="50" fillId="26" borderId="46" xfId="70" applyFont="1" applyFill="1" applyBorder="1" applyAlignment="1">
      <alignment horizontal="left" vertical="center"/>
    </xf>
    <xf numFmtId="0" fontId="18" fillId="26" borderId="0" xfId="70" applyFont="1" applyFill="1" applyBorder="1" applyAlignment="1">
      <alignment horizontal="left" vertical="top"/>
    </xf>
    <xf numFmtId="0" fontId="31" fillId="26" borderId="10" xfId="62" applyFont="1" applyFill="1" applyBorder="1" applyAlignment="1">
      <alignment horizontal="center" vertical="center" wrapText="1"/>
    </xf>
    <xf numFmtId="0" fontId="31" fillId="26" borderId="11" xfId="62" applyFont="1" applyFill="1" applyBorder="1" applyAlignment="1">
      <alignment horizontal="center" vertical="center" wrapText="1"/>
    </xf>
    <xf numFmtId="0" fontId="13" fillId="26" borderId="13" xfId="62" applyFont="1" applyFill="1" applyBorder="1" applyAlignment="1">
      <alignment horizontal="center" vertical="center"/>
    </xf>
    <xf numFmtId="172" fontId="14" fillId="25" borderId="0" xfId="70" applyNumberFormat="1" applyFont="1" applyFill="1" applyBorder="1" applyAlignment="1">
      <alignment horizontal="left"/>
    </xf>
    <xf numFmtId="0" fontId="31" fillId="25" borderId="10" xfId="62" applyFont="1" applyFill="1" applyBorder="1" applyAlignment="1">
      <alignment horizontal="center" vertical="center" wrapText="1"/>
    </xf>
    <xf numFmtId="0" fontId="31" fillId="25" borderId="11" xfId="62" applyFont="1" applyFill="1" applyBorder="1" applyAlignment="1">
      <alignment horizontal="center" vertical="center" wrapText="1"/>
    </xf>
    <xf numFmtId="0" fontId="83" fillId="45" borderId="0" xfId="70" applyFont="1" applyFill="1" applyBorder="1" applyAlignment="1">
      <alignment horizontal="left"/>
    </xf>
    <xf numFmtId="0" fontId="18" fillId="27" borderId="0" xfId="40" applyFont="1" applyFill="1" applyBorder="1" applyAlignment="1">
      <alignment horizontal="left" wrapText="1"/>
    </xf>
    <xf numFmtId="0" fontId="13" fillId="27" borderId="0" xfId="40" applyFont="1" applyFill="1" applyBorder="1" applyAlignment="1">
      <alignment horizontal="left" vertical="center" wrapText="1" indent="1"/>
    </xf>
    <xf numFmtId="0" fontId="11" fillId="25" borderId="0" xfId="70" applyFont="1" applyFill="1" applyBorder="1" applyAlignment="1">
      <alignment horizontal="left"/>
    </xf>
    <xf numFmtId="0" fontId="50" fillId="0" borderId="44" xfId="70" applyFont="1" applyFill="1" applyBorder="1" applyAlignment="1">
      <alignment horizontal="left" vertical="center"/>
    </xf>
    <xf numFmtId="0" fontId="50" fillId="0" borderId="45" xfId="70" applyFont="1" applyFill="1" applyBorder="1" applyAlignment="1">
      <alignment horizontal="left" vertical="center"/>
    </xf>
    <xf numFmtId="0" fontId="50" fillId="0" borderId="46" xfId="70" applyFont="1" applyFill="1" applyBorder="1" applyAlignment="1">
      <alignment horizontal="left" vertical="center"/>
    </xf>
    <xf numFmtId="0" fontId="92" fillId="26" borderId="0" xfId="70" applyFont="1" applyFill="1" applyBorder="1" applyAlignment="1">
      <alignment horizontal="left"/>
    </xf>
    <xf numFmtId="0" fontId="18" fillId="24" borderId="0" xfId="40" applyFont="1" applyFill="1" applyBorder="1" applyAlignment="1">
      <alignment horizontal="left" vertical="top" wrapText="1"/>
    </xf>
    <xf numFmtId="0" fontId="13" fillId="24" borderId="0" xfId="40" applyFont="1" applyFill="1" applyBorder="1" applyAlignment="1">
      <alignment horizontal="left" vertical="center" wrapText="1" indent="1"/>
    </xf>
    <xf numFmtId="3" fontId="92" fillId="26" borderId="0" xfId="70" applyNumberFormat="1" applyFont="1" applyFill="1" applyBorder="1" applyAlignment="1">
      <alignment horizontal="left"/>
    </xf>
    <xf numFmtId="3" fontId="13" fillId="27" borderId="0" xfId="40" applyNumberFormat="1" applyFont="1" applyFill="1" applyBorder="1" applyAlignment="1">
      <alignment horizontal="left" vertical="center" wrapText="1" indent="1"/>
    </xf>
    <xf numFmtId="0" fontId="18" fillId="27" borderId="0" xfId="40" applyFont="1" applyFill="1" applyBorder="1" applyAlignment="1">
      <alignment horizontal="left"/>
    </xf>
    <xf numFmtId="0" fontId="18" fillId="27" borderId="19" xfId="40" applyFont="1" applyFill="1" applyBorder="1" applyAlignment="1">
      <alignment horizontal="left"/>
    </xf>
    <xf numFmtId="0" fontId="18" fillId="25" borderId="0" xfId="70" applyNumberFormat="1" applyFont="1" applyFill="1" applyBorder="1" applyAlignment="1" applyProtection="1">
      <alignment horizontal="justify" vertical="justify" wrapText="1"/>
      <protection locked="0"/>
    </xf>
    <xf numFmtId="49" fontId="18" fillId="25" borderId="0" xfId="70" applyNumberFormat="1" applyFont="1" applyFill="1" applyBorder="1" applyAlignment="1">
      <alignment wrapText="1"/>
    </xf>
    <xf numFmtId="0" fontId="13" fillId="25" borderId="18" xfId="70" applyFont="1" applyFill="1" applyBorder="1" applyAlignment="1">
      <alignment horizontal="right" indent="5"/>
    </xf>
    <xf numFmtId="3" fontId="18" fillId="25" borderId="0" xfId="70" applyNumberFormat="1" applyFont="1" applyFill="1" applyBorder="1" applyAlignment="1">
      <alignment horizontal="right"/>
    </xf>
    <xf numFmtId="0" fontId="83" fillId="25" borderId="0" xfId="70" applyFont="1" applyFill="1" applyBorder="1" applyAlignment="1">
      <alignment horizontal="justify" vertical="center"/>
    </xf>
    <xf numFmtId="0" fontId="18" fillId="24" borderId="0" xfId="61" applyFont="1" applyFill="1" applyBorder="1" applyAlignment="1">
      <alignment horizontal="left" wrapText="1"/>
    </xf>
    <xf numFmtId="0" fontId="31" fillId="24" borderId="0" xfId="61" applyFont="1" applyFill="1" applyBorder="1" applyAlignment="1">
      <alignment horizontal="left" wrapText="1"/>
    </xf>
    <xf numFmtId="0" fontId="18" fillId="24" borderId="19" xfId="61" applyFont="1" applyFill="1" applyBorder="1" applyAlignment="1">
      <alignment horizontal="left" wrapText="1"/>
    </xf>
    <xf numFmtId="49" fontId="14" fillId="25" borderId="0" xfId="51" applyNumberFormat="1" applyFont="1" applyFill="1" applyBorder="1" applyAlignment="1">
      <alignment horizontal="left"/>
    </xf>
    <xf numFmtId="0" fontId="14" fillId="25" borderId="0" xfId="51" applyNumberFormat="1" applyFont="1" applyFill="1" applyBorder="1" applyAlignment="1">
      <alignment horizontal="left"/>
    </xf>
    <xf numFmtId="172" fontId="14" fillId="25" borderId="0" xfId="52" applyNumberFormat="1" applyFont="1" applyFill="1" applyBorder="1" applyAlignment="1">
      <alignment horizontal="right"/>
    </xf>
    <xf numFmtId="1" fontId="14" fillId="36" borderId="0" xfId="51" applyNumberFormat="1" applyFont="1" applyFill="1" applyBorder="1" applyAlignment="1">
      <alignment horizontal="center"/>
    </xf>
    <xf numFmtId="0" fontId="14" fillId="27" borderId="0" xfId="61" applyFont="1" applyFill="1" applyBorder="1" applyAlignment="1">
      <alignment horizontal="justify" vertical="center"/>
    </xf>
    <xf numFmtId="0" fontId="14" fillId="27" borderId="0" xfId="61" applyFont="1" applyFill="1" applyBorder="1" applyAlignment="1">
      <alignment horizontal="justify" vertical="center" wrapText="1"/>
    </xf>
    <xf numFmtId="0" fontId="50" fillId="26" borderId="15" xfId="51" applyFont="1" applyFill="1" applyBorder="1" applyAlignment="1">
      <alignment horizontal="left" vertical="center"/>
    </xf>
    <xf numFmtId="0" fontId="50" fillId="26" borderId="16" xfId="51" applyFont="1" applyFill="1" applyBorder="1" applyAlignment="1">
      <alignment horizontal="left" vertical="center"/>
    </xf>
    <xf numFmtId="0" fontId="50" fillId="26" borderId="17" xfId="51" applyFont="1" applyFill="1" applyBorder="1" applyAlignment="1">
      <alignment horizontal="left" vertical="center"/>
    </xf>
    <xf numFmtId="0" fontId="93" fillId="26" borderId="24" xfId="51" applyNumberFormat="1" applyFont="1" applyFill="1" applyBorder="1" applyAlignment="1">
      <alignment horizontal="center" vertical="center" wrapText="1"/>
    </xf>
    <xf numFmtId="0" fontId="93" fillId="26" borderId="25" xfId="51" applyNumberFormat="1" applyFont="1" applyFill="1" applyBorder="1" applyAlignment="1">
      <alignment horizontal="center" vertical="center"/>
    </xf>
    <xf numFmtId="0" fontId="14" fillId="25" borderId="0" xfId="52" applyNumberFormat="1" applyFont="1" applyFill="1" applyAlignment="1">
      <alignment horizontal="right"/>
    </xf>
    <xf numFmtId="0" fontId="14" fillId="25" borderId="0" xfId="52" applyNumberFormat="1" applyFont="1" applyFill="1" applyBorder="1" applyAlignment="1">
      <alignment horizontal="right"/>
    </xf>
    <xf numFmtId="0" fontId="13" fillId="25" borderId="0" xfId="0" applyFont="1" applyFill="1" applyBorder="1" applyAlignment="1">
      <alignment horizontal="center"/>
    </xf>
    <xf numFmtId="172" fontId="14" fillId="25" borderId="20" xfId="52" applyNumberFormat="1" applyFont="1" applyFill="1" applyBorder="1" applyAlignment="1">
      <alignment horizontal="left"/>
    </xf>
    <xf numFmtId="172" fontId="14" fillId="25" borderId="0" xfId="52" applyNumberFormat="1" applyFont="1" applyFill="1" applyBorder="1" applyAlignment="1">
      <alignment horizontal="left"/>
    </xf>
    <xf numFmtId="0" fontId="12" fillId="25" borderId="0" xfId="0" applyFont="1" applyFill="1" applyBorder="1"/>
    <xf numFmtId="0" fontId="35" fillId="25" borderId="0" xfId="0" applyFont="1" applyFill="1" applyBorder="1" applyAlignment="1">
      <alignment horizontal="left"/>
    </xf>
    <xf numFmtId="0" fontId="11" fillId="37" borderId="0" xfId="0" applyFont="1" applyFill="1" applyBorder="1" applyAlignment="1"/>
  </cellXfs>
  <cellStyles count="182">
    <cellStyle name="%" xfId="1"/>
    <cellStyle name="% 2" xfId="120"/>
    <cellStyle name="20% - Cor1" xfId="2" builtinId="30" customBuiltin="1"/>
    <cellStyle name="20% - Cor1 2" xfId="79"/>
    <cellStyle name="20% - Cor2" xfId="3" builtinId="34" customBuiltin="1"/>
    <cellStyle name="20% - Cor2 2" xfId="80"/>
    <cellStyle name="20% - Cor3" xfId="4" builtinId="38" customBuiltin="1"/>
    <cellStyle name="20% - Cor3 2" xfId="81"/>
    <cellStyle name="20% - Cor4" xfId="5" builtinId="42" customBuiltin="1"/>
    <cellStyle name="20% - Cor4 2" xfId="82"/>
    <cellStyle name="20% - Cor5" xfId="6" builtinId="46" customBuiltin="1"/>
    <cellStyle name="20% - Cor5 2" xfId="83"/>
    <cellStyle name="20% - Cor6" xfId="7" builtinId="50" customBuiltin="1"/>
    <cellStyle name="20% - Cor6 2" xfId="84"/>
    <cellStyle name="40% - Cor1" xfId="8" builtinId="31" customBuiltin="1"/>
    <cellStyle name="40% - Cor1 2" xfId="85"/>
    <cellStyle name="40% - Cor2" xfId="9" builtinId="35" customBuiltin="1"/>
    <cellStyle name="40% - Cor2 2" xfId="86"/>
    <cellStyle name="40% - Cor3" xfId="10" builtinId="39" customBuiltin="1"/>
    <cellStyle name="40% - Cor3 2" xfId="87"/>
    <cellStyle name="40% - Cor4" xfId="11" builtinId="43" customBuiltin="1"/>
    <cellStyle name="40% - Cor4 2" xfId="88"/>
    <cellStyle name="40% - Cor5" xfId="12" builtinId="47" customBuiltin="1"/>
    <cellStyle name="40% - Cor5 2" xfId="89"/>
    <cellStyle name="40% - Cor6" xfId="13" builtinId="51" customBuiltin="1"/>
    <cellStyle name="40% - Cor6 2" xfId="90"/>
    <cellStyle name="60% - Cor1" xfId="14" builtinId="32" customBuiltin="1"/>
    <cellStyle name="60% - Cor1 2" xfId="91"/>
    <cellStyle name="60% - Cor2" xfId="15" builtinId="36" customBuiltin="1"/>
    <cellStyle name="60% - Cor2 2" xfId="92"/>
    <cellStyle name="60% - Cor3" xfId="16" builtinId="40" customBuiltin="1"/>
    <cellStyle name="60% - Cor3 2" xfId="93"/>
    <cellStyle name="60% - Cor4" xfId="17" builtinId="44" customBuiltin="1"/>
    <cellStyle name="60% - Cor4 2" xfId="94"/>
    <cellStyle name="60% - Cor5" xfId="18" builtinId="48" customBuiltin="1"/>
    <cellStyle name="60% - Cor5 2" xfId="95"/>
    <cellStyle name="60% - Cor6" xfId="19" builtinId="52" customBuiltin="1"/>
    <cellStyle name="60% - Cor6 2" xfId="96"/>
    <cellStyle name="CABECALHO" xfId="73"/>
    <cellStyle name="Cabeçalho 1" xfId="20" builtinId="16" customBuiltin="1"/>
    <cellStyle name="Cabeçalho 1 2" xfId="97"/>
    <cellStyle name="Cabeçalho 2" xfId="21" builtinId="17" customBuiltin="1"/>
    <cellStyle name="Cabeçalho 2 2" xfId="98"/>
    <cellStyle name="Cabeçalho 3" xfId="22" builtinId="18" customBuiltin="1"/>
    <cellStyle name="Cabeçalho 3 2" xfId="99"/>
    <cellStyle name="Cabeçalho 4" xfId="23" builtinId="19" customBuiltin="1"/>
    <cellStyle name="Cabeçalho 4 2" xfId="100"/>
    <cellStyle name="Cálculo" xfId="24" builtinId="22" customBuiltin="1"/>
    <cellStyle name="Cálculo 2" xfId="101"/>
    <cellStyle name="Célula Ligada" xfId="25" builtinId="24" customBuiltin="1"/>
    <cellStyle name="Célula Ligada 2" xfId="102"/>
    <cellStyle name="Comma 2" xfId="162"/>
    <cellStyle name="Cor1" xfId="26" builtinId="29" customBuiltin="1"/>
    <cellStyle name="Cor1 2" xfId="103"/>
    <cellStyle name="Cor2" xfId="27" builtinId="33" customBuiltin="1"/>
    <cellStyle name="Cor2 2" xfId="104"/>
    <cellStyle name="Cor3" xfId="28" builtinId="37" customBuiltin="1"/>
    <cellStyle name="Cor3 2" xfId="105"/>
    <cellStyle name="Cor4" xfId="29" builtinId="41" customBuiltin="1"/>
    <cellStyle name="Cor4 2" xfId="106"/>
    <cellStyle name="Cor5" xfId="30" builtinId="45" customBuiltin="1"/>
    <cellStyle name="Cor5 2" xfId="107"/>
    <cellStyle name="Cor6" xfId="31" builtinId="49" customBuiltin="1"/>
    <cellStyle name="Cor6 2" xfId="108"/>
    <cellStyle name="Correcto" xfId="32" builtinId="26" customBuiltin="1"/>
    <cellStyle name="Correcto 2" xfId="109"/>
    <cellStyle name="Currency 2" xfId="163"/>
    <cellStyle name="DADOS" xfId="74"/>
    <cellStyle name="Entrada" xfId="33" builtinId="20" customBuiltin="1"/>
    <cellStyle name="Entrada 2" xfId="110"/>
    <cellStyle name="Euro" xfId="34"/>
    <cellStyle name="Hiperligação" xfId="68" builtinId="8"/>
    <cellStyle name="Incorrecto" xfId="35" builtinId="27" customBuiltin="1"/>
    <cellStyle name="Incorrecto 2" xfId="111"/>
    <cellStyle name="Moeda 2" xfId="164"/>
    <cellStyle name="Neutro" xfId="36" builtinId="28" customBuiltin="1"/>
    <cellStyle name="Neutro 2" xfId="112"/>
    <cellStyle name="Normal" xfId="0" builtinId="0"/>
    <cellStyle name="Normal 10" xfId="67"/>
    <cellStyle name="Normal 10 2" xfId="69"/>
    <cellStyle name="Normal 11" xfId="165"/>
    <cellStyle name="Normal 12" xfId="166"/>
    <cellStyle name="Normal 13" xfId="167"/>
    <cellStyle name="Normal 14" xfId="168"/>
    <cellStyle name="Normal 15" xfId="169"/>
    <cellStyle name="Normal 16" xfId="170"/>
    <cellStyle name="Normal 17" xfId="171"/>
    <cellStyle name="Normal 18" xfId="172"/>
    <cellStyle name="Normal 19" xfId="173"/>
    <cellStyle name="Normal 2" xfId="37"/>
    <cellStyle name="Normal 2 2" xfId="121"/>
    <cellStyle name="Normal 20" xfId="174"/>
    <cellStyle name="Normal 21" xfId="175"/>
    <cellStyle name="Normal 22" xfId="176"/>
    <cellStyle name="Normal 23" xfId="179"/>
    <cellStyle name="Normal 3" xfId="38"/>
    <cellStyle name="Normal 3 2" xfId="52"/>
    <cellStyle name="Normal 4" xfId="39"/>
    <cellStyle name="Normal 4 2" xfId="70"/>
    <cellStyle name="Normal 5" xfId="50"/>
    <cellStyle name="Normal 5 2" xfId="51"/>
    <cellStyle name="Normal 6" xfId="54"/>
    <cellStyle name="Normal 6 2" xfId="62"/>
    <cellStyle name="Normal 7" xfId="57"/>
    <cellStyle name="Normal 8" xfId="64"/>
    <cellStyle name="Normal 9" xfId="65"/>
    <cellStyle name="Normal_1. Proposta de quadros para publicação" xfId="180"/>
    <cellStyle name="Normal_18ssocial RSI" xfId="59"/>
    <cellStyle name="Normal_bedez2008 2" xfId="178"/>
    <cellStyle name="Normal_beFev2008 2" xfId="63"/>
    <cellStyle name="Normal_bejan2009" xfId="71"/>
    <cellStyle name="Normal_bejun2008" xfId="53"/>
    <cellStyle name="Normal_benov2008 2 2" xfId="72"/>
    <cellStyle name="Normal_beset2008" xfId="78"/>
    <cellStyle name="Normal_Book2" xfId="40"/>
    <cellStyle name="Normal_Book2 2" xfId="66"/>
    <cellStyle name="Normal_Book2 2 2" xfId="181"/>
    <cellStyle name="Normal_Book2 4" xfId="61"/>
    <cellStyle name="Normal_Book3" xfId="60"/>
    <cellStyle name="Nota" xfId="41" builtinId="10" customBuiltin="1"/>
    <cellStyle name="Nota 2" xfId="113"/>
    <cellStyle name="NUMLINHA" xfId="75"/>
    <cellStyle name="Percent 2" xfId="177"/>
    <cellStyle name="Percentagem 2" xfId="58"/>
    <cellStyle name="QDTITULO" xfId="76"/>
    <cellStyle name="Saída" xfId="42" builtinId="21" customBuiltin="1"/>
    <cellStyle name="Saída 2" xfId="114"/>
    <cellStyle name="Standaard_SifCdE01tableauxEN" xfId="43"/>
    <cellStyle name="style1395065383179" xfId="122"/>
    <cellStyle name="style1395065383507" xfId="123"/>
    <cellStyle name="style1395065383726" xfId="124"/>
    <cellStyle name="style1395065383835" xfId="125"/>
    <cellStyle name="style1395065383960" xfId="126"/>
    <cellStyle name="style1395065384085" xfId="127"/>
    <cellStyle name="style1395065384335" xfId="128"/>
    <cellStyle name="style1395065384476" xfId="129"/>
    <cellStyle name="style1395065384601" xfId="130"/>
    <cellStyle name="style1395065384726" xfId="131"/>
    <cellStyle name="style1395065384851" xfId="132"/>
    <cellStyle name="style1395065385007" xfId="133"/>
    <cellStyle name="style1395065385101" xfId="134"/>
    <cellStyle name="style1395065385210" xfId="135"/>
    <cellStyle name="style1395065385413" xfId="136"/>
    <cellStyle name="style1395065385507" xfId="137"/>
    <cellStyle name="style1395065385710" xfId="138"/>
    <cellStyle name="style1395065385804" xfId="139"/>
    <cellStyle name="style1395065385898" xfId="140"/>
    <cellStyle name="style1395065386007" xfId="141"/>
    <cellStyle name="style1395065386101" xfId="142"/>
    <cellStyle name="style1395065386226" xfId="143"/>
    <cellStyle name="style1395065386335" xfId="144"/>
    <cellStyle name="style1395065386476" xfId="145"/>
    <cellStyle name="style1395065386601" xfId="146"/>
    <cellStyle name="style1395065386726" xfId="147"/>
    <cellStyle name="style1395065386945" xfId="148"/>
    <cellStyle name="style1395065387054" xfId="149"/>
    <cellStyle name="style1395065387164" xfId="150"/>
    <cellStyle name="style1395065387382" xfId="151"/>
    <cellStyle name="style1395065387492" xfId="152"/>
    <cellStyle name="style1395065387601" xfId="153"/>
    <cellStyle name="style1395065387711" xfId="154"/>
    <cellStyle name="style1395065387820" xfId="155"/>
    <cellStyle name="style1395065388023" xfId="156"/>
    <cellStyle name="style1395065388429" xfId="157"/>
    <cellStyle name="style1395065388554" xfId="158"/>
    <cellStyle name="style1395065388757" xfId="159"/>
    <cellStyle name="Texto de Aviso" xfId="44" builtinId="11" customBuiltin="1"/>
    <cellStyle name="Texto de Aviso 2" xfId="115"/>
    <cellStyle name="Texto Explicativo" xfId="45" builtinId="53" customBuiltin="1"/>
    <cellStyle name="Texto Explicativo 2" xfId="116"/>
    <cellStyle name="TITCOLUNA" xfId="77"/>
    <cellStyle name="Título" xfId="46" builtinId="15" customBuiltin="1"/>
    <cellStyle name="Título 2" xfId="117"/>
    <cellStyle name="Total" xfId="47" builtinId="25" customBuiltin="1"/>
    <cellStyle name="Total 2" xfId="118"/>
    <cellStyle name="Verificar Célula" xfId="48" builtinId="23" customBuiltin="1"/>
    <cellStyle name="Verificar Célula 2" xfId="119"/>
    <cellStyle name="Vírgula 2" xfId="49"/>
    <cellStyle name="Vírgula 2 2" xfId="160"/>
    <cellStyle name="Vírgula 3" xfId="55"/>
    <cellStyle name="Vírgula 4" xfId="56"/>
    <cellStyle name="Vírgula 4 2" xfId="161"/>
  </cellStyles>
  <dxfs count="18">
    <dxf>
      <font>
        <condense val="0"/>
        <extend val="0"/>
        <color rgb="FF9C0006"/>
      </font>
      <fill>
        <patternFill>
          <bgColor rgb="FFFFC7CE"/>
        </patternFill>
      </fill>
    </dxf>
    <dxf>
      <font>
        <condense val="0"/>
        <extend val="0"/>
        <color rgb="FF9C0006"/>
      </font>
      <fill>
        <patternFill>
          <bgColor rgb="FFFFEFF1"/>
        </patternFill>
      </fill>
    </dxf>
    <dxf>
      <font>
        <condense val="0"/>
        <extend val="0"/>
        <color rgb="FF9C0006"/>
      </font>
      <fill>
        <patternFill>
          <bgColor rgb="FFFFEFF1"/>
        </patternFill>
      </fill>
    </dxf>
    <dxf>
      <font>
        <condense val="0"/>
        <extend val="0"/>
        <color rgb="FF006100"/>
      </font>
      <fill>
        <patternFill>
          <bgColor rgb="FFE5FFE5"/>
        </patternFill>
      </fill>
    </dxf>
    <dxf>
      <font>
        <condense val="0"/>
        <extend val="0"/>
        <color rgb="FF9C0006"/>
      </font>
      <fill>
        <patternFill>
          <bgColor rgb="FFFFEFF1"/>
        </patternFill>
      </fill>
    </dxf>
    <dxf>
      <font>
        <condense val="0"/>
        <extend val="0"/>
        <color rgb="FF006100"/>
      </font>
      <fill>
        <patternFill>
          <bgColor rgb="FFE5FFE5"/>
        </patternFill>
      </fill>
    </dxf>
    <dxf>
      <border>
        <left style="dashed">
          <color theme="0" tint="-0.24994659260841701"/>
        </lef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CC0000"/>
      <rgbColor rgb="00008080"/>
      <rgbColor rgb="00C0C0C0"/>
      <rgbColor rgb="00808080"/>
      <rgbColor rgb="005F5F5F"/>
      <rgbColor rgb="00993366"/>
      <rgbColor rgb="00FFFFCC"/>
      <rgbColor rgb="00CCFFFF"/>
      <rgbColor rgb="00660066"/>
      <rgbColor rgb="00FF8080"/>
      <rgbColor rgb="000066CC"/>
      <rgbColor rgb="00CCCCFF"/>
      <rgbColor rgb="00EAEAEA"/>
      <rgbColor rgb="00FFE8D1"/>
      <rgbColor rgb="00FFFF00"/>
      <rgbColor rgb="00FFF2E5"/>
      <rgbColor rgb="00FF9966"/>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DF9707"/>
      <rgbColor rgb="00333399"/>
      <rgbColor rgb="00333333"/>
    </indexedColors>
    <mruColors>
      <color rgb="FF1F497D"/>
      <color rgb="FFFFEFF1"/>
      <color rgb="FFE5FFE5"/>
      <color rgb="FFCCFFCC"/>
      <color rgb="FFFFE7EA"/>
      <color rgb="FF525252"/>
      <color rgb="FF686868"/>
      <color rgb="FFEBF7FF"/>
      <color rgb="FFD3EEFF"/>
      <color rgb="FFE0E0E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047847222222295"/>
          <c:y val="2.044212962962981E-2"/>
        </c:manualLayout>
      </c:layout>
      <c:spPr>
        <a:noFill/>
        <a:ln w="25400">
          <a:noFill/>
        </a:ln>
      </c:spPr>
    </c:title>
    <c:plotArea>
      <c:layout>
        <c:manualLayout>
          <c:layoutTarget val="inner"/>
          <c:xMode val="edge"/>
          <c:yMode val="edge"/>
          <c:x val="0.11375625000000029"/>
          <c:y val="0.18251574074074159"/>
          <c:w val="0.91185410334346562"/>
          <c:h val="0.61864074074074071"/>
        </c:manualLayout>
      </c:layout>
      <c:barChart>
        <c:barDir val="col"/>
        <c:grouping val="clustered"/>
        <c:ser>
          <c:idx val="0"/>
          <c:order val="0"/>
          <c:tx>
            <c:strRef>
              <c:f>'9lay_off'!$C$11:$D$11</c:f>
              <c:strCache>
                <c:ptCount val="1"/>
                <c:pt idx="0">
                  <c:v>estabelecimentos</c:v>
                </c:pt>
              </c:strCache>
            </c:strRef>
          </c:tx>
          <c:spPr>
            <a:ln w="25400">
              <a:solidFill>
                <a:schemeClr val="tx2"/>
              </a:solidFill>
              <a:prstDash val="solid"/>
            </a:ln>
          </c:spPr>
          <c:cat>
            <c:strRef>
              <c:f>'9lay_off'!$E$9:$Q$9</c:f>
              <c:strCache>
                <c:ptCount val="13"/>
                <c:pt idx="0">
                  <c:v>ago.</c:v>
                </c:pt>
                <c:pt idx="1">
                  <c:v>set.</c:v>
                </c:pt>
                <c:pt idx="2">
                  <c:v>out.</c:v>
                </c:pt>
                <c:pt idx="3">
                  <c:v>nov.</c:v>
                </c:pt>
                <c:pt idx="4">
                  <c:v>dez.</c:v>
                </c:pt>
                <c:pt idx="5">
                  <c:v>jan.</c:v>
                </c:pt>
                <c:pt idx="6">
                  <c:v>fev.</c:v>
                </c:pt>
                <c:pt idx="7">
                  <c:v>mar.</c:v>
                </c:pt>
                <c:pt idx="8">
                  <c:v>abr.</c:v>
                </c:pt>
                <c:pt idx="9">
                  <c:v>mai.</c:v>
                </c:pt>
                <c:pt idx="10">
                  <c:v>jun.</c:v>
                </c:pt>
                <c:pt idx="11">
                  <c:v>jul.</c:v>
                </c:pt>
                <c:pt idx="12">
                  <c:v>ago.</c:v>
                </c:pt>
              </c:strCache>
            </c:strRef>
          </c:cat>
          <c:val>
            <c:numRef>
              <c:f>'9lay_off'!$E$12:$Q$12</c:f>
              <c:numCache>
                <c:formatCode>0</c:formatCode>
                <c:ptCount val="13"/>
                <c:pt idx="0">
                  <c:v>166</c:v>
                </c:pt>
                <c:pt idx="1">
                  <c:v>153</c:v>
                </c:pt>
                <c:pt idx="2">
                  <c:v>153</c:v>
                </c:pt>
                <c:pt idx="3">
                  <c:v>146</c:v>
                </c:pt>
                <c:pt idx="4">
                  <c:v>145</c:v>
                </c:pt>
                <c:pt idx="5">
                  <c:v>158</c:v>
                </c:pt>
                <c:pt idx="6">
                  <c:v>149</c:v>
                </c:pt>
                <c:pt idx="7">
                  <c:v>147</c:v>
                </c:pt>
                <c:pt idx="8">
                  <c:v>147</c:v>
                </c:pt>
                <c:pt idx="9">
                  <c:v>132</c:v>
                </c:pt>
                <c:pt idx="10">
                  <c:v>104</c:v>
                </c:pt>
                <c:pt idx="11">
                  <c:v>97</c:v>
                </c:pt>
                <c:pt idx="12">
                  <c:v>86</c:v>
                </c:pt>
              </c:numCache>
            </c:numRef>
          </c:val>
        </c:ser>
        <c:axId val="51996544"/>
        <c:axId val="51998080"/>
      </c:barChart>
      <c:catAx>
        <c:axId val="51996544"/>
        <c:scaling>
          <c:orientation val="minMax"/>
        </c:scaling>
        <c:axPos val="b"/>
        <c:numFmt formatCode="General" sourceLinked="1"/>
        <c:maj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51998080"/>
        <c:crosses val="autoZero"/>
        <c:auto val="1"/>
        <c:lblAlgn val="ctr"/>
        <c:lblOffset val="100"/>
        <c:tickLblSkip val="1"/>
        <c:tickMarkSkip val="1"/>
      </c:catAx>
      <c:valAx>
        <c:axId val="51998080"/>
        <c:scaling>
          <c:orientation val="minMax"/>
          <c:min val="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51996544"/>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700" b="1" i="0" u="none" strike="noStrike" baseline="0">
                <a:solidFill>
                  <a:srgbClr val="333333"/>
                </a:solidFill>
                <a:latin typeface="Arial"/>
                <a:ea typeface="Arial"/>
                <a:cs typeface="Arial"/>
              </a:defRPr>
            </a:pPr>
            <a:r>
              <a:rPr lang="pt-PT"/>
              <a:t>... por sexo</a:t>
            </a:r>
          </a:p>
        </c:rich>
      </c:tx>
      <c:layout>
        <c:manualLayout>
          <c:xMode val="edge"/>
          <c:yMode val="edge"/>
          <c:x val="0.39107197925465748"/>
          <c:y val="5.6803307963070558E-2"/>
        </c:manualLayout>
      </c:layout>
      <c:spPr>
        <a:noFill/>
        <a:ln w="25400">
          <a:noFill/>
        </a:ln>
      </c:spPr>
    </c:title>
    <c:plotArea>
      <c:layout>
        <c:manualLayout>
          <c:layoutTarget val="inner"/>
          <c:xMode val="edge"/>
          <c:yMode val="edge"/>
          <c:x val="0.28422775778271936"/>
          <c:y val="0.25193893811674128"/>
          <c:w val="0.68682615202571895"/>
          <c:h val="0.66089096625963295"/>
        </c:manualLayout>
      </c:layout>
      <c:barChart>
        <c:barDir val="bar"/>
        <c:grouping val="clustered"/>
        <c:ser>
          <c:idx val="0"/>
          <c:order val="0"/>
          <c:tx>
            <c:v>sexo</c:v>
          </c:tx>
          <c:spPr>
            <a:solidFill>
              <a:schemeClr val="bg1">
                <a:lumMod val="65000"/>
                <a:alpha val="91000"/>
              </a:schemeClr>
            </a:solidFill>
            <a:ln w="12700">
              <a:solidFill>
                <a:srgbClr val="808080"/>
              </a:solidFill>
              <a:prstDash val="solid"/>
            </a:ln>
          </c:spPr>
          <c:dPt>
            <c:idx val="0"/>
            <c:spPr>
              <a:solidFill>
                <a:schemeClr val="bg1">
                  <a:lumMod val="85000"/>
                  <a:alpha val="91000"/>
                </a:schemeClr>
              </a:solidFill>
              <a:ln w="12700">
                <a:solidFill>
                  <a:schemeClr val="bg1">
                    <a:lumMod val="85000"/>
                  </a:schemeClr>
                </a:solidFill>
                <a:prstDash val="solid"/>
              </a:ln>
            </c:spPr>
          </c:dPt>
          <c:dLbls>
            <c:dLbl>
              <c:idx val="0"/>
              <c:layout>
                <c:manualLayout>
                  <c:x val="0"/>
                  <c:y val="0"/>
                </c:manualLayout>
              </c:layout>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Val val="1"/>
            </c:dLbl>
            <c:dLbl>
              <c:idx val="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0"/>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numFmt formatCode="#,##0" sourceLinked="0"/>
            <c:spPr>
              <a:noFill/>
              <a:ln w="25400">
                <a:noFill/>
              </a:ln>
            </c:spPr>
            <c:txPr>
              <a:bodyPr anchor="ctr" anchorCtr="0"/>
              <a:lstStyle/>
              <a:p>
                <a:pPr>
                  <a:defRPr sz="700" b="1" i="0" u="none" strike="noStrike" baseline="0">
                    <a:solidFill>
                      <a:srgbClr val="969696"/>
                    </a:solidFill>
                    <a:latin typeface="Arial"/>
                    <a:ea typeface="Arial"/>
                    <a:cs typeface="Arial"/>
                  </a:defRPr>
                </a:pPr>
                <a:endParaRPr lang="pt-PT"/>
              </a:p>
            </c:txPr>
            <c:dLblPos val="outEnd"/>
            <c:showVal val="1"/>
          </c:dLbls>
          <c:cat>
            <c:strLit>
              <c:ptCount val="2"/>
              <c:pt idx="0">
                <c:v> Feminino</c:v>
              </c:pt>
              <c:pt idx="1">
                <c:v> Masculino</c:v>
              </c:pt>
            </c:strLit>
          </c:cat>
          <c:val>
            <c:numLit>
              <c:formatCode>General</c:formatCode>
              <c:ptCount val="2"/>
              <c:pt idx="0">
                <c:v>107723</c:v>
              </c:pt>
              <c:pt idx="1">
                <c:v>104424</c:v>
              </c:pt>
            </c:numLit>
          </c:val>
        </c:ser>
        <c:gapWidth val="120"/>
        <c:axId val="52944256"/>
        <c:axId val="52946048"/>
      </c:barChart>
      <c:catAx>
        <c:axId val="52944256"/>
        <c:scaling>
          <c:orientation val="minMax"/>
        </c:scaling>
        <c:axPos val="l"/>
        <c:numFmt formatCode="General" sourceLinked="1"/>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52946048"/>
        <c:crosses val="autoZero"/>
        <c:auto val="1"/>
        <c:lblAlgn val="ctr"/>
        <c:lblOffset val="100"/>
        <c:tickLblSkip val="1"/>
        <c:tickMarkSkip val="1"/>
      </c:catAx>
      <c:valAx>
        <c:axId val="52946048"/>
        <c:scaling>
          <c:orientation val="minMax"/>
          <c:max val="200000"/>
        </c:scaling>
        <c:delete val="1"/>
        <c:axPos val="b"/>
        <c:majorGridlines>
          <c:spPr>
            <a:ln w="3175">
              <a:solidFill>
                <a:srgbClr val="FFF2E5"/>
              </a:solidFill>
              <a:prstDash val="sysDash"/>
            </a:ln>
          </c:spPr>
        </c:majorGridlines>
        <c:numFmt formatCode="General" sourceLinked="1"/>
        <c:tickLblPos val="none"/>
        <c:crossAx val="52944256"/>
        <c:crosses val="autoZero"/>
        <c:crossBetween val="between"/>
      </c:valAx>
      <c:spPr>
        <a:solidFill>
          <a:schemeClr val="accent6"/>
        </a:solidFill>
        <a:ln w="25400">
          <a:noFill/>
        </a:ln>
      </c:spPr>
    </c:plotArea>
    <c:plotVisOnly val="1"/>
    <c:dispBlanksAs val="gap"/>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700" b="1" i="0" u="none" strike="noStrike" baseline="0">
                <a:solidFill>
                  <a:srgbClr val="333333"/>
                </a:solidFill>
                <a:latin typeface="Arial"/>
                <a:ea typeface="Arial"/>
                <a:cs typeface="Arial"/>
              </a:defRPr>
            </a:pPr>
            <a:r>
              <a:rPr lang="pt-PT"/>
              <a:t>... por grupo etário </a:t>
            </a:r>
          </a:p>
        </c:rich>
      </c:tx>
      <c:layout>
        <c:manualLayout>
          <c:xMode val="edge"/>
          <c:yMode val="edge"/>
          <c:x val="0.45047851630226865"/>
          <c:y val="2.9868411235183037E-2"/>
        </c:manualLayout>
      </c:layout>
      <c:spPr>
        <a:noFill/>
        <a:ln w="25400">
          <a:noFill/>
        </a:ln>
      </c:spPr>
    </c:title>
    <c:plotArea>
      <c:layout>
        <c:manualLayout>
          <c:layoutTarget val="inner"/>
          <c:xMode val="edge"/>
          <c:yMode val="edge"/>
          <c:x val="0.38758407553172275"/>
          <c:y val="0.1245136186770428"/>
          <c:w val="0.5632423025569"/>
          <c:h val="0.81076438567995457"/>
        </c:manualLayout>
      </c:layout>
      <c:barChart>
        <c:barDir val="bar"/>
        <c:grouping val="clustered"/>
        <c:ser>
          <c:idx val="0"/>
          <c:order val="0"/>
          <c:tx>
            <c:v>idade</c:v>
          </c:tx>
          <c:spPr>
            <a:solidFill>
              <a:srgbClr val="C0C0C0"/>
            </a:solidFill>
            <a:ln w="12700">
              <a:solidFill>
                <a:srgbClr val="808080"/>
              </a:solidFill>
              <a:prstDash val="solid"/>
            </a:ln>
          </c:spPr>
          <c:dLbls>
            <c:dLbl>
              <c:idx val="0"/>
              <c:layout>
                <c:manualLayout>
                  <c:x val="-7.3368539775902014E-3"/>
                  <c:y val="8.9336887363787726E-3"/>
                </c:manualLayout>
              </c:layout>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Val val="1"/>
            </c:dLbl>
            <c:dLbl>
              <c:idx val="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0"/>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numFmt formatCode="#,##0" sourceLinked="0"/>
            <c:spPr>
              <a:noFill/>
              <a:ln w="25400">
                <a:noFill/>
              </a:ln>
            </c:spPr>
            <c:txPr>
              <a:bodyPr/>
              <a:lstStyle/>
              <a:p>
                <a:pPr>
                  <a:defRPr sz="700" b="1" i="0" u="none" strike="noStrike" baseline="0">
                    <a:solidFill>
                      <a:srgbClr val="969696"/>
                    </a:solidFill>
                    <a:latin typeface="Arial"/>
                    <a:ea typeface="Arial"/>
                    <a:cs typeface="Arial"/>
                  </a:defRPr>
                </a:pPr>
                <a:endParaRPr lang="pt-PT"/>
              </a:p>
            </c:txPr>
            <c:dLblPos val="outEnd"/>
            <c:showVal val="1"/>
          </c:dLbls>
          <c:cat>
            <c:strLit>
              <c:ptCount val="13"/>
              <c:pt idx="0">
                <c:v>&lt;18 anos</c:v>
              </c:pt>
              <c:pt idx="1">
                <c:v>18 anos</c:v>
              </c:pt>
              <c:pt idx="2">
                <c:v>19 anos</c:v>
              </c:pt>
              <c:pt idx="3">
                <c:v>20 a 24 anos</c:v>
              </c:pt>
              <c:pt idx="4">
                <c:v>25 a 29 anos</c:v>
              </c:pt>
              <c:pt idx="5">
                <c:v>30 a 34 anos</c:v>
              </c:pt>
              <c:pt idx="6">
                <c:v>35 a 39 anos</c:v>
              </c:pt>
              <c:pt idx="7">
                <c:v>40 a 44 anos</c:v>
              </c:pt>
              <c:pt idx="8">
                <c:v>45 a 49 anos</c:v>
              </c:pt>
              <c:pt idx="9">
                <c:v>50 a 54 anos</c:v>
              </c:pt>
              <c:pt idx="10">
                <c:v>55 a 59 anos</c:v>
              </c:pt>
              <c:pt idx="11">
                <c:v>60 a 64 anos</c:v>
              </c:pt>
              <c:pt idx="12">
                <c:v>&gt;=65 anos</c:v>
              </c:pt>
            </c:strLit>
          </c:cat>
          <c:val>
            <c:numLit>
              <c:formatCode>General</c:formatCode>
              <c:ptCount val="13"/>
              <c:pt idx="0">
                <c:v>72166</c:v>
              </c:pt>
              <c:pt idx="1">
                <c:v>3742</c:v>
              </c:pt>
              <c:pt idx="2">
                <c:v>3738</c:v>
              </c:pt>
              <c:pt idx="3">
                <c:v>14767</c:v>
              </c:pt>
              <c:pt idx="4">
                <c:v>11725</c:v>
              </c:pt>
              <c:pt idx="5">
                <c:v>12587</c:v>
              </c:pt>
              <c:pt idx="6">
                <c:v>15185</c:v>
              </c:pt>
              <c:pt idx="7">
                <c:v>17018</c:v>
              </c:pt>
              <c:pt idx="8">
                <c:v>17660</c:v>
              </c:pt>
              <c:pt idx="9">
                <c:v>17362</c:v>
              </c:pt>
              <c:pt idx="10">
                <c:v>14958</c:v>
              </c:pt>
              <c:pt idx="11">
                <c:v>9483</c:v>
              </c:pt>
              <c:pt idx="12">
                <c:v>1756</c:v>
              </c:pt>
            </c:numLit>
          </c:val>
        </c:ser>
        <c:gapWidth val="30"/>
        <c:axId val="53052160"/>
        <c:axId val="53053696"/>
      </c:barChart>
      <c:catAx>
        <c:axId val="53052160"/>
        <c:scaling>
          <c:orientation val="minMax"/>
        </c:scaling>
        <c:axPos val="l"/>
        <c:numFmt formatCode="General" sourceLinked="1"/>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53053696"/>
        <c:crosses val="autoZero"/>
        <c:auto val="1"/>
        <c:lblAlgn val="ctr"/>
        <c:lblOffset val="100"/>
        <c:tickLblSkip val="1"/>
        <c:tickMarkSkip val="1"/>
      </c:catAx>
      <c:valAx>
        <c:axId val="53053696"/>
        <c:scaling>
          <c:orientation val="minMax"/>
          <c:max val="140000"/>
          <c:min val="0"/>
        </c:scaling>
        <c:axPos val="b"/>
        <c:majorGridlines>
          <c:spPr>
            <a:ln w="3175">
              <a:solidFill>
                <a:srgbClr val="FFF2E5"/>
              </a:solidFill>
              <a:prstDash val="sysDash"/>
            </a:ln>
          </c:spPr>
        </c:majorGridlines>
        <c:numFmt formatCode="General" sourceLinked="1"/>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53052160"/>
        <c:crosses val="autoZero"/>
        <c:crossBetween val="between"/>
      </c:valAx>
      <c:spPr>
        <a:solidFill>
          <a:schemeClr val="accent6"/>
        </a:solidFill>
        <a:ln w="25400">
          <a:noFill/>
        </a:ln>
      </c:spPr>
    </c:plotArea>
    <c:plotVisOnly val="1"/>
    <c:dispBlanksAs val="gap"/>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700" b="1" i="0" u="none" strike="noStrike" baseline="0">
                <a:solidFill>
                  <a:schemeClr val="accent1"/>
                </a:solidFill>
                <a:latin typeface="Arial"/>
                <a:ea typeface="Arial"/>
                <a:cs typeface="Arial"/>
              </a:defRPr>
            </a:pPr>
            <a:r>
              <a:rPr lang="pt-PT">
                <a:solidFill>
                  <a:schemeClr val="accent1"/>
                </a:solidFill>
              </a:rPr>
              <a:t>... por centro distrital</a:t>
            </a:r>
          </a:p>
        </c:rich>
      </c:tx>
      <c:layout>
        <c:manualLayout>
          <c:xMode val="edge"/>
          <c:yMode val="edge"/>
          <c:x val="0.23284296779975672"/>
          <c:y val="7.3265392234690016E-2"/>
        </c:manualLayout>
      </c:layout>
      <c:spPr>
        <a:noFill/>
        <a:ln w="25400">
          <a:noFill/>
        </a:ln>
      </c:spPr>
    </c:title>
    <c:plotArea>
      <c:layout>
        <c:manualLayout>
          <c:layoutTarget val="inner"/>
          <c:xMode val="edge"/>
          <c:yMode val="edge"/>
          <c:x val="0.41081417121573244"/>
          <c:y val="0.14771786102494774"/>
          <c:w val="0.5373663657895924"/>
          <c:h val="0.83811046241738762"/>
        </c:manualLayout>
      </c:layout>
      <c:barChart>
        <c:barDir val="bar"/>
        <c:grouping val="clustered"/>
        <c:ser>
          <c:idx val="0"/>
          <c:order val="0"/>
          <c:spPr>
            <a:solidFill>
              <a:schemeClr val="tx2"/>
            </a:solidFill>
            <a:ln w="12700">
              <a:solidFill>
                <a:schemeClr val="tx2"/>
              </a:solidFill>
              <a:prstDash val="solid"/>
            </a:ln>
          </c:spPr>
          <c:cat>
            <c:strRef>
              <c:f>'18ssocial'!$C$9:$C$28</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'18ssocial'!$J$9:$J$28</c:f>
              <c:numCache>
                <c:formatCode>#,##0</c:formatCode>
                <c:ptCount val="20"/>
                <c:pt idx="0">
                  <c:v>4826</c:v>
                </c:pt>
                <c:pt idx="1">
                  <c:v>1543</c:v>
                </c:pt>
                <c:pt idx="2">
                  <c:v>3522</c:v>
                </c:pt>
                <c:pt idx="3">
                  <c:v>732</c:v>
                </c:pt>
                <c:pt idx="4">
                  <c:v>1502</c:v>
                </c:pt>
                <c:pt idx="5">
                  <c:v>3485</c:v>
                </c:pt>
                <c:pt idx="6">
                  <c:v>1437</c:v>
                </c:pt>
                <c:pt idx="7">
                  <c:v>3125</c:v>
                </c:pt>
                <c:pt idx="8">
                  <c:v>1314</c:v>
                </c:pt>
                <c:pt idx="9">
                  <c:v>2353</c:v>
                </c:pt>
                <c:pt idx="10">
                  <c:v>16143</c:v>
                </c:pt>
                <c:pt idx="11">
                  <c:v>1138</c:v>
                </c:pt>
                <c:pt idx="12">
                  <c:v>25491</c:v>
                </c:pt>
                <c:pt idx="13">
                  <c:v>2436</c:v>
                </c:pt>
                <c:pt idx="14">
                  <c:v>7957</c:v>
                </c:pt>
                <c:pt idx="15">
                  <c:v>1295</c:v>
                </c:pt>
                <c:pt idx="16">
                  <c:v>2408</c:v>
                </c:pt>
                <c:pt idx="17">
                  <c:v>3091</c:v>
                </c:pt>
                <c:pt idx="18">
                  <c:v>5781</c:v>
                </c:pt>
                <c:pt idx="19">
                  <c:v>1999</c:v>
                </c:pt>
              </c:numCache>
            </c:numRef>
          </c:val>
        </c:ser>
        <c:gapWidth val="30"/>
        <c:axId val="53310976"/>
        <c:axId val="53312512"/>
      </c:barChart>
      <c:catAx>
        <c:axId val="53310976"/>
        <c:scaling>
          <c:orientation val="maxMin"/>
        </c:scaling>
        <c:axPos val="l"/>
        <c:numFmt formatCode="General" sourceLinked="1"/>
        <c:tickLblPos val="nextTo"/>
        <c:spPr>
          <a:ln w="9525">
            <a:noFill/>
          </a:ln>
        </c:spPr>
        <c:txPr>
          <a:bodyPr rot="0" vert="horz"/>
          <a:lstStyle/>
          <a:p>
            <a:pPr>
              <a:defRPr sz="600" b="1" i="0" u="none" strike="noStrike" baseline="0">
                <a:solidFill>
                  <a:schemeClr val="accent1"/>
                </a:solidFill>
                <a:latin typeface="Arial"/>
                <a:ea typeface="Arial"/>
                <a:cs typeface="Arial"/>
              </a:defRPr>
            </a:pPr>
            <a:endParaRPr lang="pt-PT"/>
          </a:p>
        </c:txPr>
        <c:crossAx val="53312512"/>
        <c:crosses val="autoZero"/>
        <c:auto val="1"/>
        <c:lblAlgn val="ctr"/>
        <c:lblOffset val="100"/>
        <c:tickLblSkip val="1"/>
        <c:tickMarkSkip val="1"/>
      </c:catAx>
      <c:valAx>
        <c:axId val="53312512"/>
        <c:scaling>
          <c:orientation val="minMax"/>
          <c:max val="35000"/>
          <c:min val="0"/>
        </c:scaling>
        <c:axPos val="t"/>
        <c:majorGridlines>
          <c:spPr>
            <a:ln w="3175">
              <a:solidFill>
                <a:srgbClr val="FFF2E5"/>
              </a:solidFill>
              <a:prstDash val="sysDash"/>
            </a:ln>
          </c:spPr>
        </c:majorGridlines>
        <c:numFmt formatCode="#,##0" sourceLinked="1"/>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53310976"/>
        <c:crosses val="autoZero"/>
        <c:crossBetween val="between"/>
      </c:valAx>
      <c:spPr>
        <a:solidFill>
          <a:schemeClr val="accent6"/>
        </a:solidFill>
        <a:ln w="25400">
          <a:noFill/>
        </a:ln>
      </c:spPr>
    </c:plotArea>
    <c:plotVisOnly val="1"/>
    <c:dispBlanksAs val="gap"/>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lang val="pt-PT"/>
  <c:chart>
    <c:autoTitleDeleted val="1"/>
    <c:plotArea>
      <c:layout>
        <c:manualLayout>
          <c:layoutTarget val="inner"/>
          <c:xMode val="edge"/>
          <c:yMode val="edge"/>
          <c:x val="5.5617352614015575E-3"/>
          <c:y val="0"/>
          <c:w val="0.98998887652958112"/>
          <c:h val="0.57699714017843762"/>
        </c:manualLayout>
      </c:layout>
      <c:lineChart>
        <c:grouping val="standard"/>
        <c:ser>
          <c:idx val="0"/>
          <c:order val="0"/>
          <c:spPr>
            <a:ln>
              <a:noFill/>
            </a:ln>
          </c:spPr>
          <c:dLbls>
            <c:dLbl>
              <c:idx val="0"/>
              <c:layout>
                <c:manualLayout>
                  <c:x val="-3.2906904434498521E-2"/>
                  <c:y val="-1.2759863479323619E-2"/>
                </c:manualLayout>
              </c:layout>
              <c:showVal val="1"/>
            </c:dLbl>
            <c:dLbl>
              <c:idx val="1"/>
              <c:layout>
                <c:manualLayout>
                  <c:x val="-3.7912524560681289E-2"/>
                  <c:y val="-7.2720694912500458E-3"/>
                </c:manualLayout>
              </c:layout>
              <c:showVal val="1"/>
            </c:dLbl>
            <c:dLbl>
              <c:idx val="2"/>
              <c:layout>
                <c:manualLayout>
                  <c:x val="-4.0693333800460724E-2"/>
                  <c:y val="-1.1368757514942427E-2"/>
                </c:manualLayout>
              </c:layout>
              <c:showVal val="1"/>
            </c:dLbl>
            <c:dLbl>
              <c:idx val="3"/>
              <c:layout>
                <c:manualLayout>
                  <c:x val="-4.0137218665241926E-2"/>
                  <c:y val="-9.204391059214518E-3"/>
                </c:manualLayout>
              </c:layout>
              <c:showVal val="1"/>
            </c:dLbl>
            <c:dLbl>
              <c:idx val="4"/>
              <c:layout>
                <c:manualLayout>
                  <c:x val="-3.9580986748180398E-2"/>
                  <c:y val="-8.0836194058725407E-3"/>
                </c:manualLayout>
              </c:layout>
              <c:showVal val="1"/>
            </c:dLbl>
            <c:dLbl>
              <c:idx val="5"/>
              <c:layout>
                <c:manualLayout>
                  <c:x val="-4.0137218665241919E-2"/>
                  <c:y val="-9.6292280683967311E-3"/>
                </c:manualLayout>
              </c:layout>
              <c:showVal val="1"/>
            </c:dLbl>
            <c:dLbl>
              <c:idx val="6"/>
              <c:layout>
                <c:manualLayout>
                  <c:x val="-4.0693333800460724E-2"/>
                  <c:y val="-1.0711699074094298E-2"/>
                </c:manualLayout>
              </c:layout>
              <c:showVal val="1"/>
            </c:dLbl>
            <c:dLbl>
              <c:idx val="7"/>
              <c:layout>
                <c:manualLayout>
                  <c:x val="-3.9024871612961615E-2"/>
                  <c:y val="-1.0557031056413977E-2"/>
                </c:manualLayout>
              </c:layout>
              <c:showVal val="1"/>
            </c:dLbl>
            <c:dLbl>
              <c:idx val="8"/>
              <c:layout>
                <c:manualLayout>
                  <c:x val="-4.0693333800460724E-2"/>
                  <c:y val="-1.2991674674859661E-2"/>
                </c:manualLayout>
              </c:layout>
              <c:showVal val="1"/>
            </c:dLbl>
            <c:dLbl>
              <c:idx val="9"/>
              <c:layout>
                <c:manualLayout>
                  <c:x val="-4.0137218665241954E-2"/>
                  <c:y val="-1.4499227606331926E-2"/>
                </c:manualLayout>
              </c:layout>
              <c:showVal val="1"/>
            </c:dLbl>
            <c:dLbl>
              <c:idx val="10"/>
              <c:layout>
                <c:manualLayout>
                  <c:x val="-4.0693333800460724E-2"/>
                  <c:y val="-9.204391059214518E-3"/>
                </c:manualLayout>
              </c:layout>
              <c:showVal val="1"/>
            </c:dLbl>
            <c:dLbl>
              <c:idx val="11"/>
              <c:layout>
                <c:manualLayout>
                  <c:x val="-4.0137218665241892E-2"/>
                  <c:y val="-1.3184808659721861E-2"/>
                </c:manualLayout>
              </c:layout>
              <c:showVal val="1"/>
            </c:dLbl>
            <c:dLbl>
              <c:idx val="12"/>
              <c:layout>
                <c:manualLayout>
                  <c:x val="-4.0693333800460814E-2"/>
                  <c:y val="-1.0247734819580821E-2"/>
                </c:manualLayout>
              </c:layout>
              <c:showVal val="1"/>
            </c:dLbl>
            <c:dLbl>
              <c:idx val="13"/>
              <c:layout>
                <c:manualLayout>
                  <c:x val="-3.9024871612961635E-2"/>
                  <c:y val="-5.8031366221283024E-3"/>
                </c:manualLayout>
              </c:layout>
              <c:showVal val="1"/>
            </c:dLbl>
            <c:dLbl>
              <c:idx val="14"/>
              <c:layout>
                <c:manualLayout>
                  <c:x val="-3.9580986748180363E-2"/>
                  <c:y val="-8.3156469438428072E-3"/>
                </c:manualLayout>
              </c:layout>
              <c:showVal val="1"/>
            </c:dLbl>
            <c:dLbl>
              <c:idx val="15"/>
              <c:layout>
                <c:manualLayout>
                  <c:x val="-4.3474259822082827E-2"/>
                  <c:y val="-3.9483684681477296E-3"/>
                </c:manualLayout>
              </c:layout>
              <c:showVal val="1"/>
            </c:dLbl>
            <c:dLbl>
              <c:idx val="16"/>
              <c:layout>
                <c:manualLayout>
                  <c:x val="-3.9580986748180357E-2"/>
                  <c:y val="-6.2669753556319494E-3"/>
                </c:manualLayout>
              </c:layout>
              <c:showVal val="1"/>
            </c:dLbl>
            <c:dLbl>
              <c:idx val="17"/>
              <c:layout>
                <c:manualLayout>
                  <c:x val="-4.0137218665241961E-2"/>
                  <c:y val="-1.2760028798864153E-2"/>
                </c:manualLayout>
              </c:layout>
              <c:showVal val="1"/>
            </c:dLbl>
            <c:dLbl>
              <c:idx val="18"/>
              <c:layout>
                <c:manualLayout>
                  <c:x val="-4.0693333800460724E-2"/>
                  <c:y val="-7.0400705274413083E-3"/>
                </c:manualLayout>
              </c:layout>
              <c:showVal val="1"/>
            </c:dLbl>
            <c:dLbl>
              <c:idx val="19"/>
              <c:layout>
                <c:manualLayout>
                  <c:x val="-1.5829845223481423E-2"/>
                  <c:y val="-1.078898493029379E-2"/>
                </c:manualLayout>
              </c:layout>
              <c:showVal val="1"/>
            </c:dLbl>
            <c:numFmt formatCode="0.0" sourceLinked="0"/>
            <c:spPr>
              <a:solidFill>
                <a:srgbClr val="C0C0C0"/>
              </a:solidFill>
              <a:ln w="3175">
                <a:solidFill>
                  <a:srgbClr val="808080"/>
                </a:solidFill>
                <a:prstDash val="solid"/>
              </a:ln>
            </c:spPr>
            <c:txPr>
              <a:bodyPr/>
              <a:lstStyle/>
              <a:p>
                <a:pPr>
                  <a:defRPr sz="700" b="1" i="0" u="none" strike="noStrike" baseline="0">
                    <a:solidFill>
                      <a:schemeClr val="tx2"/>
                    </a:solidFill>
                    <a:latin typeface="Arial"/>
                    <a:ea typeface="Arial"/>
                    <a:cs typeface="Arial"/>
                  </a:defRPr>
                </a:pPr>
                <a:endParaRPr lang="pt-PT"/>
              </a:p>
            </c:txPr>
            <c:showVal val="1"/>
          </c:dLbls>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'18ssocial'!$AN$8:$AN$27</c:f>
              <c:numCache>
                <c:formatCode>0.0</c:formatCode>
                <c:ptCount val="20"/>
                <c:pt idx="0">
                  <c:v>96.401411353390401</c:v>
                </c:pt>
                <c:pt idx="1">
                  <c:v>88.457048802946602</c:v>
                </c:pt>
                <c:pt idx="2">
                  <c:v>93.834211869814894</c:v>
                </c:pt>
                <c:pt idx="3">
                  <c:v>96.586318615751793</c:v>
                </c:pt>
                <c:pt idx="4">
                  <c:v>87.247802104065997</c:v>
                </c:pt>
                <c:pt idx="5">
                  <c:v>100.535145433392</c:v>
                </c:pt>
                <c:pt idx="6">
                  <c:v>87.230424605334804</c:v>
                </c:pt>
                <c:pt idx="7">
                  <c:v>93.0959625036906</c:v>
                </c:pt>
                <c:pt idx="8">
                  <c:v>85.864511421319804</c:v>
                </c:pt>
                <c:pt idx="9">
                  <c:v>96.609932162809301</c:v>
                </c:pt>
                <c:pt idx="10">
                  <c:v>93.702864273321794</c:v>
                </c:pt>
                <c:pt idx="11">
                  <c:v>89.641056406912298</c:v>
                </c:pt>
                <c:pt idx="12">
                  <c:v>91.801850240400896</c:v>
                </c:pt>
                <c:pt idx="13">
                  <c:v>92.209252518112706</c:v>
                </c:pt>
                <c:pt idx="14">
                  <c:v>98.007122012994202</c:v>
                </c:pt>
                <c:pt idx="15">
                  <c:v>97.626544523246693</c:v>
                </c:pt>
                <c:pt idx="16">
                  <c:v>97.269552590266898</c:v>
                </c:pt>
                <c:pt idx="17">
                  <c:v>91.931717657342702</c:v>
                </c:pt>
                <c:pt idx="18">
                  <c:v>67.808419108081395</c:v>
                </c:pt>
                <c:pt idx="19">
                  <c:v>88.769145196724594</c:v>
                </c:pt>
              </c:numCache>
            </c:numRef>
          </c:val>
        </c:ser>
        <c:ser>
          <c:idx val="1"/>
          <c:order val="1"/>
          <c:spPr>
            <a:ln>
              <a:solidFill>
                <a:schemeClr val="bg1">
                  <a:lumMod val="50000"/>
                </a:schemeClr>
              </a:solidFill>
            </a:ln>
          </c:spPr>
          <c:marker>
            <c:symbol val="none"/>
          </c:marker>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'18ssocial'!$AO$8:$AO$27</c:f>
              <c:numCache>
                <c:formatCode>0.0</c:formatCode>
                <c:ptCount val="20"/>
                <c:pt idx="0">
                  <c:v>91.096175326119194</c:v>
                </c:pt>
                <c:pt idx="1">
                  <c:v>91.096175326119194</c:v>
                </c:pt>
                <c:pt idx="2">
                  <c:v>91.096175326119194</c:v>
                </c:pt>
                <c:pt idx="3">
                  <c:v>91.096175326119194</c:v>
                </c:pt>
                <c:pt idx="4">
                  <c:v>91.096175326119194</c:v>
                </c:pt>
                <c:pt idx="5">
                  <c:v>91.096175326119194</c:v>
                </c:pt>
                <c:pt idx="6">
                  <c:v>91.096175326119194</c:v>
                </c:pt>
                <c:pt idx="7">
                  <c:v>91.096175326119194</c:v>
                </c:pt>
                <c:pt idx="8">
                  <c:v>91.096175326119194</c:v>
                </c:pt>
                <c:pt idx="9">
                  <c:v>91.096175326119194</c:v>
                </c:pt>
                <c:pt idx="10">
                  <c:v>91.096175326119194</c:v>
                </c:pt>
                <c:pt idx="11">
                  <c:v>91.096175326119194</c:v>
                </c:pt>
                <c:pt idx="12">
                  <c:v>91.096175326119194</c:v>
                </c:pt>
                <c:pt idx="13">
                  <c:v>91.096175326119194</c:v>
                </c:pt>
                <c:pt idx="14">
                  <c:v>91.096175326119194</c:v>
                </c:pt>
                <c:pt idx="15">
                  <c:v>91.096175326119194</c:v>
                </c:pt>
                <c:pt idx="16">
                  <c:v>91.096175326119194</c:v>
                </c:pt>
                <c:pt idx="17">
                  <c:v>91.096175326119194</c:v>
                </c:pt>
                <c:pt idx="18">
                  <c:v>91.096175326119194</c:v>
                </c:pt>
                <c:pt idx="19">
                  <c:v>91.096175326119194</c:v>
                </c:pt>
              </c:numCache>
            </c:numRef>
          </c:val>
        </c:ser>
        <c:marker val="1"/>
        <c:axId val="53620096"/>
        <c:axId val="53625984"/>
      </c:lineChart>
      <c:catAx>
        <c:axId val="53620096"/>
        <c:scaling>
          <c:orientation val="minMax"/>
        </c:scaling>
        <c:axPos val="b"/>
        <c:numFmt formatCode="General" sourceLinked="1"/>
        <c:tickLblPos val="nextTo"/>
        <c:spPr>
          <a:ln w="9525">
            <a:noFill/>
          </a:ln>
        </c:spPr>
        <c:txPr>
          <a:bodyPr rot="-5400000" vert="horz"/>
          <a:lstStyle/>
          <a:p>
            <a:pPr>
              <a:defRPr sz="700" b="0" i="0" u="none" strike="noStrike" baseline="0">
                <a:solidFill>
                  <a:schemeClr val="accent1"/>
                </a:solidFill>
                <a:latin typeface="Arial"/>
                <a:ea typeface="Arial"/>
                <a:cs typeface="Arial"/>
              </a:defRPr>
            </a:pPr>
            <a:endParaRPr lang="pt-PT"/>
          </a:p>
        </c:txPr>
        <c:crossAx val="53625984"/>
        <c:crosses val="autoZero"/>
        <c:auto val="1"/>
        <c:lblAlgn val="ctr"/>
        <c:lblOffset val="100"/>
        <c:tickLblSkip val="1"/>
        <c:tickMarkSkip val="1"/>
      </c:catAx>
      <c:valAx>
        <c:axId val="53625984"/>
        <c:scaling>
          <c:orientation val="minMax"/>
          <c:min val="50"/>
        </c:scaling>
        <c:axPos val="l"/>
        <c:numFmt formatCode="0.0" sourceLinked="1"/>
        <c:tickLblPos val="none"/>
        <c:spPr>
          <a:ln w="9525">
            <a:noFill/>
          </a:ln>
        </c:spPr>
        <c:crossAx val="53620096"/>
        <c:crosses val="autoZero"/>
        <c:crossBetween val="between"/>
      </c:valAx>
      <c:spPr>
        <a:solidFill>
          <a:srgbClr val="EBF7FF"/>
        </a:solidFill>
        <a:ln w="25400">
          <a:noFill/>
        </a:ln>
      </c:spPr>
    </c:plotArea>
    <c:plotVisOnly val="1"/>
    <c:dispBlanksAs val="gap"/>
  </c:chart>
  <c:spPr>
    <a:solidFill>
      <a:srgbClr val="EBF7FF"/>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c:pageMargins b="0.75000000000001465" l="0.70000000000000062" r="0.70000000000000062" t="0.75000000000001465" header="0.30000000000000032" footer="0.30000000000000032"/>
    <c:pageSetup paperSize="9" orientation="landscape" horizontalDpi="1200" verticalDpi="1200"/>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consumidores ...</a:t>
            </a:r>
          </a:p>
        </c:rich>
      </c:tx>
      <c:layout>
        <c:manualLayout>
          <c:xMode val="edge"/>
          <c:yMode val="edge"/>
          <c:x val="0.1337386018237082"/>
          <c:y val="2.7472527472531975E-2"/>
        </c:manualLayout>
      </c:layout>
      <c:spPr>
        <a:noFill/>
        <a:ln w="25400">
          <a:noFill/>
        </a:ln>
      </c:spPr>
    </c:title>
    <c:plotArea>
      <c:layout>
        <c:manualLayout>
          <c:layoutTarget val="inner"/>
          <c:xMode val="edge"/>
          <c:yMode val="edge"/>
          <c:x val="8.5106382978723707E-2"/>
          <c:y val="0.12637362637359842"/>
          <c:w val="0.9027355623100306"/>
          <c:h val="0.60989010989010994"/>
        </c:manualLayout>
      </c:layout>
      <c:lineChart>
        <c:grouping val="standard"/>
        <c:ser>
          <c:idx val="0"/>
          <c:order val="0"/>
          <c:tx>
            <c:v>perp desemp</c:v>
          </c:tx>
          <c:spPr>
            <a:ln w="25400">
              <a:solidFill>
                <a:schemeClr val="bg1">
                  <a:lumMod val="65000"/>
                </a:schemeClr>
              </a:solidFill>
              <a:prstDash val="solid"/>
            </a:ln>
          </c:spPr>
          <c:marker>
            <c:symbol val="none"/>
          </c:marker>
          <c:cat>
            <c:strLit>
              <c:ptCount val="13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strLit>
          </c:cat>
          <c:val>
            <c:numLit>
              <c:formatCode>0.0</c:formatCode>
              <c:ptCount val="138"/>
              <c:pt idx="0">
                <c:v>60.112499999999983</c:v>
              </c:pt>
              <c:pt idx="1">
                <c:v>63.629166666666642</c:v>
              </c:pt>
              <c:pt idx="2">
                <c:v>66.712499999999991</c:v>
              </c:pt>
              <c:pt idx="3">
                <c:v>68.012500000000003</c:v>
              </c:pt>
              <c:pt idx="4">
                <c:v>65.762500000000003</c:v>
              </c:pt>
              <c:pt idx="5">
                <c:v>62.945833333333326</c:v>
              </c:pt>
              <c:pt idx="6">
                <c:v>59.212500000000013</c:v>
              </c:pt>
              <c:pt idx="7">
                <c:v>56.329166666666623</c:v>
              </c:pt>
              <c:pt idx="8">
                <c:v>54.862500000000004</c:v>
              </c:pt>
              <c:pt idx="9">
                <c:v>55.112500000000004</c:v>
              </c:pt>
              <c:pt idx="10">
                <c:v>56.329166666666623</c:v>
              </c:pt>
              <c:pt idx="11">
                <c:v>56.729166666666636</c:v>
              </c:pt>
              <c:pt idx="12">
                <c:v>57.629166666666642</c:v>
              </c:pt>
              <c:pt idx="13">
                <c:v>58.079166666666623</c:v>
              </c:pt>
              <c:pt idx="14">
                <c:v>58.26250000000001</c:v>
              </c:pt>
              <c:pt idx="15">
                <c:v>57.612500000000004</c:v>
              </c:pt>
              <c:pt idx="16">
                <c:v>55.395833333333314</c:v>
              </c:pt>
              <c:pt idx="17">
                <c:v>50.179166666666625</c:v>
              </c:pt>
              <c:pt idx="18">
                <c:v>44.245833333333316</c:v>
              </c:pt>
              <c:pt idx="19">
                <c:v>40.245833333333316</c:v>
              </c:pt>
              <c:pt idx="20">
                <c:v>41.012499999999989</c:v>
              </c:pt>
              <c:pt idx="21">
                <c:v>43.879166666666627</c:v>
              </c:pt>
              <c:pt idx="22">
                <c:v>47.395833333333321</c:v>
              </c:pt>
              <c:pt idx="23">
                <c:v>49.412499999999987</c:v>
              </c:pt>
              <c:pt idx="24">
                <c:v>50.945833333333304</c:v>
              </c:pt>
              <c:pt idx="25">
                <c:v>50.295833333333313</c:v>
              </c:pt>
              <c:pt idx="26">
                <c:v>47.729166666666636</c:v>
              </c:pt>
              <c:pt idx="27">
                <c:v>44.245833333333316</c:v>
              </c:pt>
              <c:pt idx="28">
                <c:v>42.345833333333324</c:v>
              </c:pt>
              <c:pt idx="29">
                <c:v>44.895833333333321</c:v>
              </c:pt>
              <c:pt idx="30">
                <c:v>49.27916666666664</c:v>
              </c:pt>
              <c:pt idx="31">
                <c:v>52.095833333333331</c:v>
              </c:pt>
              <c:pt idx="32">
                <c:v>52.595833333333331</c:v>
              </c:pt>
              <c:pt idx="33">
                <c:v>51.895833333333321</c:v>
              </c:pt>
              <c:pt idx="34">
                <c:v>53.112500000000004</c:v>
              </c:pt>
              <c:pt idx="35">
                <c:v>54.429166666666625</c:v>
              </c:pt>
              <c:pt idx="36">
                <c:v>55.212499999999999</c:v>
              </c:pt>
              <c:pt idx="37">
                <c:v>54.495833333333316</c:v>
              </c:pt>
              <c:pt idx="38">
                <c:v>51.479166666666629</c:v>
              </c:pt>
              <c:pt idx="39">
                <c:v>48.979166666666629</c:v>
              </c:pt>
              <c:pt idx="40">
                <c:v>46.579166666666623</c:v>
              </c:pt>
              <c:pt idx="41">
                <c:v>46.162500000000009</c:v>
              </c:pt>
              <c:pt idx="42">
                <c:v>45.145833333333314</c:v>
              </c:pt>
              <c:pt idx="43">
                <c:v>43.27916666666664</c:v>
              </c:pt>
              <c:pt idx="44">
                <c:v>40.962499999999999</c:v>
              </c:pt>
              <c:pt idx="45">
                <c:v>40.245833333333316</c:v>
              </c:pt>
              <c:pt idx="46">
                <c:v>40.245833333333316</c:v>
              </c:pt>
              <c:pt idx="47">
                <c:v>40.26250000000001</c:v>
              </c:pt>
              <c:pt idx="48">
                <c:v>39.27916666666664</c:v>
              </c:pt>
              <c:pt idx="49">
                <c:v>38.912500000000001</c:v>
              </c:pt>
              <c:pt idx="50">
                <c:v>41.462500000000006</c:v>
              </c:pt>
              <c:pt idx="51">
                <c:v>42.295833333333341</c:v>
              </c:pt>
              <c:pt idx="52">
                <c:v>41.845833333333324</c:v>
              </c:pt>
              <c:pt idx="53">
                <c:v>41.295833333333341</c:v>
              </c:pt>
              <c:pt idx="54">
                <c:v>41.512500000000003</c:v>
              </c:pt>
              <c:pt idx="55">
                <c:v>43.045833333333327</c:v>
              </c:pt>
              <c:pt idx="56">
                <c:v>43.629166666666642</c:v>
              </c:pt>
              <c:pt idx="57">
                <c:v>44.912500000000001</c:v>
              </c:pt>
              <c:pt idx="58">
                <c:v>45.595833333333331</c:v>
              </c:pt>
              <c:pt idx="59">
                <c:v>46.229166666666636</c:v>
              </c:pt>
              <c:pt idx="60">
                <c:v>47.545833333333306</c:v>
              </c:pt>
              <c:pt idx="61">
                <c:v>48.729166666666636</c:v>
              </c:pt>
              <c:pt idx="62">
                <c:v>47.562499999999993</c:v>
              </c:pt>
              <c:pt idx="63">
                <c:v>46.079166666666623</c:v>
              </c:pt>
              <c:pt idx="64">
                <c:v>46.352777777777753</c:v>
              </c:pt>
              <c:pt idx="65">
                <c:v>48.093055555555551</c:v>
              </c:pt>
              <c:pt idx="66">
                <c:v>50.816666666666613</c:v>
              </c:pt>
              <c:pt idx="67">
                <c:v>49.333333333333336</c:v>
              </c:pt>
              <c:pt idx="68">
                <c:v>45.483333333333327</c:v>
              </c:pt>
              <c:pt idx="69">
                <c:v>45.300000000000004</c:v>
              </c:pt>
              <c:pt idx="70">
                <c:v>51.849999999999994</c:v>
              </c:pt>
              <c:pt idx="71">
                <c:v>61.083333333333336</c:v>
              </c:pt>
              <c:pt idx="72">
                <c:v>68.899999999999991</c:v>
              </c:pt>
              <c:pt idx="73">
                <c:v>76.099999999999994</c:v>
              </c:pt>
              <c:pt idx="74">
                <c:v>79.783333333333289</c:v>
              </c:pt>
              <c:pt idx="75">
                <c:v>78.400000000000006</c:v>
              </c:pt>
              <c:pt idx="76">
                <c:v>73.800000000000011</c:v>
              </c:pt>
              <c:pt idx="77">
                <c:v>69.983333333333306</c:v>
              </c:pt>
              <c:pt idx="78">
                <c:v>64.0833333333333</c:v>
              </c:pt>
              <c:pt idx="79">
                <c:v>57.733333333333341</c:v>
              </c:pt>
              <c:pt idx="80">
                <c:v>52.5</c:v>
              </c:pt>
              <c:pt idx="81">
                <c:v>50.25</c:v>
              </c:pt>
              <c:pt idx="82">
                <c:v>51.35</c:v>
              </c:pt>
              <c:pt idx="83">
                <c:v>54.266666666666644</c:v>
              </c:pt>
              <c:pt idx="84">
                <c:v>56.05</c:v>
              </c:pt>
              <c:pt idx="85">
                <c:v>56.666666666666636</c:v>
              </c:pt>
              <c:pt idx="86">
                <c:v>56.016666666666616</c:v>
              </c:pt>
              <c:pt idx="87">
                <c:v>55.383333333333326</c:v>
              </c:pt>
              <c:pt idx="88">
                <c:v>54.616666666666632</c:v>
              </c:pt>
              <c:pt idx="89">
                <c:v>54.866666666666632</c:v>
              </c:pt>
              <c:pt idx="90">
                <c:v>56.566666666666627</c:v>
              </c:pt>
              <c:pt idx="91">
                <c:v>55.5</c:v>
              </c:pt>
              <c:pt idx="92">
                <c:v>52.483333333333327</c:v>
              </c:pt>
              <c:pt idx="93">
                <c:v>53.733333333333341</c:v>
              </c:pt>
              <c:pt idx="94">
                <c:v>57.100000000000009</c:v>
              </c:pt>
              <c:pt idx="95">
                <c:v>62.266666666666644</c:v>
              </c:pt>
              <c:pt idx="96">
                <c:v>63.316666666666613</c:v>
              </c:pt>
              <c:pt idx="97">
                <c:v>62.1</c:v>
              </c:pt>
              <c:pt idx="98">
                <c:v>60.6</c:v>
              </c:pt>
              <c:pt idx="99">
                <c:v>60.933333333333337</c:v>
              </c:pt>
              <c:pt idx="100">
                <c:v>61.916666666666622</c:v>
              </c:pt>
              <c:pt idx="101">
                <c:v>63.533333333333331</c:v>
              </c:pt>
              <c:pt idx="102">
                <c:v>63.216666666666626</c:v>
              </c:pt>
              <c:pt idx="103">
                <c:v>63.733333333333341</c:v>
              </c:pt>
              <c:pt idx="104">
                <c:v>64.566666666666663</c:v>
              </c:pt>
              <c:pt idx="105">
                <c:v>67.133333333333269</c:v>
              </c:pt>
              <c:pt idx="106">
                <c:v>70.666666666666671</c:v>
              </c:pt>
              <c:pt idx="107">
                <c:v>72.849999999999994</c:v>
              </c:pt>
              <c:pt idx="108">
                <c:v>74.05</c:v>
              </c:pt>
              <c:pt idx="109">
                <c:v>74.483333333333306</c:v>
              </c:pt>
              <c:pt idx="110">
                <c:v>74.466666666666697</c:v>
              </c:pt>
              <c:pt idx="111">
                <c:v>72.816666666666663</c:v>
              </c:pt>
              <c:pt idx="112">
                <c:v>71.533333333333289</c:v>
              </c:pt>
              <c:pt idx="113">
                <c:v>69.849999999999994</c:v>
              </c:pt>
              <c:pt idx="114">
                <c:v>68.983333333333306</c:v>
              </c:pt>
              <c:pt idx="115">
                <c:v>67.2</c:v>
              </c:pt>
              <c:pt idx="116">
                <c:v>67.983333333333306</c:v>
              </c:pt>
              <c:pt idx="117">
                <c:v>70.95</c:v>
              </c:pt>
              <c:pt idx="118">
                <c:v>72.883333333333297</c:v>
              </c:pt>
              <c:pt idx="119">
                <c:v>74.11666666666666</c:v>
              </c:pt>
              <c:pt idx="120">
                <c:v>72.850000000000009</c:v>
              </c:pt>
              <c:pt idx="121">
                <c:v>71.95</c:v>
              </c:pt>
              <c:pt idx="122">
                <c:v>70.683333333333294</c:v>
              </c:pt>
              <c:pt idx="123">
                <c:v>68.983333333333306</c:v>
              </c:pt>
              <c:pt idx="124">
                <c:v>68.550000000000011</c:v>
              </c:pt>
              <c:pt idx="125">
                <c:v>66.95</c:v>
              </c:pt>
              <c:pt idx="126">
                <c:v>63.983333333333341</c:v>
              </c:pt>
              <c:pt idx="127">
                <c:v>58.033333333333331</c:v>
              </c:pt>
              <c:pt idx="128">
                <c:v>50.883333333333326</c:v>
              </c:pt>
              <c:pt idx="129">
                <c:v>46.35</c:v>
              </c:pt>
              <c:pt idx="130">
                <c:v>43.116666666666639</c:v>
              </c:pt>
              <c:pt idx="131">
                <c:v>39.833333333333336</c:v>
              </c:pt>
              <c:pt idx="132">
                <c:v>32.65</c:v>
              </c:pt>
              <c:pt idx="133">
                <c:v>24.883333333333319</c:v>
              </c:pt>
              <c:pt idx="134">
                <c:v>22.150000000000009</c:v>
              </c:pt>
              <c:pt idx="135">
                <c:v>22.25</c:v>
              </c:pt>
              <c:pt idx="136">
                <c:v>21.766666666666666</c:v>
              </c:pt>
              <c:pt idx="137">
                <c:v>16.816666666666674</c:v>
              </c:pt>
            </c:numLit>
          </c:val>
        </c:ser>
        <c:ser>
          <c:idx val="1"/>
          <c:order val="1"/>
          <c:tx>
            <c:v>iconfianca</c:v>
          </c:tx>
          <c:spPr>
            <a:ln w="25400">
              <a:solidFill>
                <a:schemeClr val="accent2"/>
              </a:solidFill>
              <a:prstDash val="solid"/>
            </a:ln>
          </c:spPr>
          <c:marker>
            <c:symbol val="none"/>
          </c:marker>
          <c:cat>
            <c:strLit>
              <c:ptCount val="13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strLit>
          </c:cat>
          <c:val>
            <c:numLit>
              <c:formatCode>0.0</c:formatCode>
              <c:ptCount val="138"/>
              <c:pt idx="0">
                <c:v>-36.239583333333329</c:v>
              </c:pt>
              <c:pt idx="1">
                <c:v>-37.539583333333326</c:v>
              </c:pt>
              <c:pt idx="2">
                <c:v>-39.53125</c:v>
              </c:pt>
              <c:pt idx="3">
                <c:v>-40.222916666666656</c:v>
              </c:pt>
              <c:pt idx="4">
                <c:v>-39.418750000000003</c:v>
              </c:pt>
              <c:pt idx="5">
                <c:v>-37.381249999999994</c:v>
              </c:pt>
              <c:pt idx="6">
                <c:v>-35.293750000000017</c:v>
              </c:pt>
              <c:pt idx="7">
                <c:v>-33.797916666666644</c:v>
              </c:pt>
              <c:pt idx="8">
                <c:v>-32.797916666666652</c:v>
              </c:pt>
              <c:pt idx="9">
                <c:v>-30.32708333333332</c:v>
              </c:pt>
              <c:pt idx="10">
                <c:v>-29.356249999999992</c:v>
              </c:pt>
              <c:pt idx="11">
                <c:v>-28.485416666666655</c:v>
              </c:pt>
              <c:pt idx="12">
                <c:v>-29.993749999999977</c:v>
              </c:pt>
              <c:pt idx="13">
                <c:v>-30.02291666666666</c:v>
              </c:pt>
              <c:pt idx="14">
                <c:v>-30.268749999999976</c:v>
              </c:pt>
              <c:pt idx="15">
                <c:v>-30.768749999999976</c:v>
              </c:pt>
              <c:pt idx="16">
                <c:v>-30.706249999999983</c:v>
              </c:pt>
              <c:pt idx="17">
                <c:v>-29.318749999999984</c:v>
              </c:pt>
              <c:pt idx="18">
                <c:v>-27.193749999999984</c:v>
              </c:pt>
              <c:pt idx="19">
                <c:v>-25.756249999999984</c:v>
              </c:pt>
              <c:pt idx="20">
                <c:v>-25.877083333333321</c:v>
              </c:pt>
              <c:pt idx="21">
                <c:v>-27.085416666666656</c:v>
              </c:pt>
              <c:pt idx="22">
                <c:v>-28.668749999999978</c:v>
              </c:pt>
              <c:pt idx="23">
                <c:v>-30.164583333333319</c:v>
              </c:pt>
              <c:pt idx="24">
                <c:v>-30.822916666666657</c:v>
              </c:pt>
              <c:pt idx="25">
                <c:v>-30.281249999999986</c:v>
              </c:pt>
              <c:pt idx="26">
                <c:v>-28.243749999999977</c:v>
              </c:pt>
              <c:pt idx="27">
                <c:v>-25.668749999999978</c:v>
              </c:pt>
              <c:pt idx="28">
                <c:v>-24.389583333333313</c:v>
              </c:pt>
              <c:pt idx="29">
                <c:v>-27.602083333333322</c:v>
              </c:pt>
              <c:pt idx="30">
                <c:v>-32.056249999999999</c:v>
              </c:pt>
              <c:pt idx="31">
                <c:v>-35.702083333333327</c:v>
              </c:pt>
              <c:pt idx="32">
                <c:v>-35.910416666666627</c:v>
              </c:pt>
              <c:pt idx="33">
                <c:v>-35.272916666666653</c:v>
              </c:pt>
              <c:pt idx="34">
                <c:v>-34.977083333333304</c:v>
              </c:pt>
              <c:pt idx="35">
                <c:v>-34.947916666666629</c:v>
              </c:pt>
              <c:pt idx="36">
                <c:v>-35.168750000000017</c:v>
              </c:pt>
              <c:pt idx="37">
                <c:v>-34.039583333333326</c:v>
              </c:pt>
              <c:pt idx="38">
                <c:v>-31.785416666666659</c:v>
              </c:pt>
              <c:pt idx="39">
                <c:v>-30.131249999999991</c:v>
              </c:pt>
              <c:pt idx="40">
                <c:v>-29.806249999999984</c:v>
              </c:pt>
              <c:pt idx="41">
                <c:v>-30.181249999999984</c:v>
              </c:pt>
              <c:pt idx="42">
                <c:v>-29.764583333333313</c:v>
              </c:pt>
              <c:pt idx="43">
                <c:v>-28.02291666666666</c:v>
              </c:pt>
              <c:pt idx="44">
                <c:v>-25.864583333333318</c:v>
              </c:pt>
              <c:pt idx="45">
                <c:v>-24.643749999999983</c:v>
              </c:pt>
              <c:pt idx="46">
                <c:v>-24.952083333333313</c:v>
              </c:pt>
              <c:pt idx="47">
                <c:v>-25.010416666666668</c:v>
              </c:pt>
              <c:pt idx="48">
                <c:v>-25.331250000000008</c:v>
              </c:pt>
              <c:pt idx="49">
                <c:v>-25.393750000000001</c:v>
              </c:pt>
              <c:pt idx="50">
                <c:v>-27.193749999999984</c:v>
              </c:pt>
              <c:pt idx="51">
                <c:v>-27.40625</c:v>
              </c:pt>
              <c:pt idx="52">
                <c:v>-27.01458333333332</c:v>
              </c:pt>
              <c:pt idx="53">
                <c:v>-26.84791666666667</c:v>
              </c:pt>
              <c:pt idx="54">
                <c:v>-27.189583333333314</c:v>
              </c:pt>
              <c:pt idx="55">
                <c:v>-28.572916666666668</c:v>
              </c:pt>
              <c:pt idx="56">
                <c:v>-29.51458333333332</c:v>
              </c:pt>
              <c:pt idx="57">
                <c:v>-30.772916666666664</c:v>
              </c:pt>
              <c:pt idx="58">
                <c:v>-31.893749999999983</c:v>
              </c:pt>
              <c:pt idx="59">
                <c:v>-33.239583333333329</c:v>
              </c:pt>
              <c:pt idx="60">
                <c:v>-35.439583333333324</c:v>
              </c:pt>
              <c:pt idx="61">
                <c:v>-36.522916666666646</c:v>
              </c:pt>
              <c:pt idx="62">
                <c:v>-36.918750000000003</c:v>
              </c:pt>
              <c:pt idx="63">
                <c:v>-35.777083333333316</c:v>
              </c:pt>
              <c:pt idx="64">
                <c:v>-35.298611111111121</c:v>
              </c:pt>
              <c:pt idx="65">
                <c:v>-37.486805555555542</c:v>
              </c:pt>
              <c:pt idx="66">
                <c:v>-40.291666666666636</c:v>
              </c:pt>
              <c:pt idx="67">
                <c:v>-40.491666666666632</c:v>
              </c:pt>
              <c:pt idx="68">
                <c:v>-36.5</c:v>
              </c:pt>
              <c:pt idx="69">
                <c:v>-35.287500000000001</c:v>
              </c:pt>
              <c:pt idx="70">
                <c:v>-37.529166666666647</c:v>
              </c:pt>
              <c:pt idx="71">
                <c:v>-42.662500000000016</c:v>
              </c:pt>
              <c:pt idx="72">
                <c:v>-46.062500000000014</c:v>
              </c:pt>
              <c:pt idx="73">
                <c:v>-49.995833333333337</c:v>
              </c:pt>
              <c:pt idx="74">
                <c:v>-51.020833333333336</c:v>
              </c:pt>
              <c:pt idx="75">
                <c:v>-49.458333333333336</c:v>
              </c:pt>
              <c:pt idx="76">
                <c:v>-46.212500000000013</c:v>
              </c:pt>
              <c:pt idx="77">
                <c:v>-43.45416666666663</c:v>
              </c:pt>
              <c:pt idx="78">
                <c:v>-39.333333333333336</c:v>
              </c:pt>
              <c:pt idx="79">
                <c:v>-34.333333333333329</c:v>
              </c:pt>
              <c:pt idx="80">
                <c:v>-29.48749999999999</c:v>
              </c:pt>
              <c:pt idx="81">
                <c:v>-27</c:v>
              </c:pt>
              <c:pt idx="82">
                <c:v>-27.350000000000005</c:v>
              </c:pt>
              <c:pt idx="83">
                <c:v>-30.037500000000005</c:v>
              </c:pt>
              <c:pt idx="84">
                <c:v>-32.266666666666644</c:v>
              </c:pt>
              <c:pt idx="85">
                <c:v>-34.379166666666642</c:v>
              </c:pt>
              <c:pt idx="86">
                <c:v>-37.025000000000013</c:v>
              </c:pt>
              <c:pt idx="87">
                <c:v>-36.670833333333327</c:v>
              </c:pt>
              <c:pt idx="88">
                <c:v>-38.325000000000003</c:v>
              </c:pt>
              <c:pt idx="89">
                <c:v>-40.083333333333336</c:v>
              </c:pt>
              <c:pt idx="90">
                <c:v>-41.958333333333336</c:v>
              </c:pt>
              <c:pt idx="91">
                <c:v>-40.354166666666622</c:v>
              </c:pt>
              <c:pt idx="92">
                <c:v>-37.425000000000011</c:v>
              </c:pt>
              <c:pt idx="93">
                <c:v>-40.012500000000003</c:v>
              </c:pt>
              <c:pt idx="94">
                <c:v>-44.875</c:v>
              </c:pt>
              <c:pt idx="95">
                <c:v>-50.158333333333331</c:v>
              </c:pt>
              <c:pt idx="96">
                <c:v>-50.64166666666663</c:v>
              </c:pt>
              <c:pt idx="97">
                <c:v>-49.066666666666627</c:v>
              </c:pt>
              <c:pt idx="98">
                <c:v>-48.404166666666633</c:v>
              </c:pt>
              <c:pt idx="99">
                <c:v>-49.470833333333324</c:v>
              </c:pt>
              <c:pt idx="100">
                <c:v>-50.275000000000013</c:v>
              </c:pt>
              <c:pt idx="101">
                <c:v>-50.666666666666629</c:v>
              </c:pt>
              <c:pt idx="102">
                <c:v>-49.120833333333337</c:v>
              </c:pt>
              <c:pt idx="103">
                <c:v>-49.129166666666642</c:v>
              </c:pt>
              <c:pt idx="104">
                <c:v>-50.8125</c:v>
              </c:pt>
              <c:pt idx="105">
                <c:v>-52.95416666666663</c:v>
              </c:pt>
              <c:pt idx="106">
                <c:v>-55.95416666666663</c:v>
              </c:pt>
              <c:pt idx="107">
                <c:v>-56.795833333333341</c:v>
              </c:pt>
              <c:pt idx="108">
                <c:v>-57.054166666666632</c:v>
              </c:pt>
              <c:pt idx="109">
                <c:v>-55.787500000000001</c:v>
              </c:pt>
              <c:pt idx="110">
                <c:v>-54.491666666666639</c:v>
              </c:pt>
              <c:pt idx="111">
                <c:v>-53.329166666666644</c:v>
              </c:pt>
              <c:pt idx="112">
                <c:v>-52.604166666666636</c:v>
              </c:pt>
              <c:pt idx="113">
                <c:v>-51.537500000000001</c:v>
              </c:pt>
              <c:pt idx="114">
                <c:v>-50.375</c:v>
              </c:pt>
              <c:pt idx="115">
                <c:v>-49.225000000000016</c:v>
              </c:pt>
              <c:pt idx="116">
                <c:v>-51.445833333333326</c:v>
              </c:pt>
              <c:pt idx="117">
                <c:v>-55.279166666666647</c:v>
              </c:pt>
              <c:pt idx="118">
                <c:v>-58.966666666666633</c:v>
              </c:pt>
              <c:pt idx="119">
                <c:v>-59.766666666666644</c:v>
              </c:pt>
              <c:pt idx="120">
                <c:v>-58.662500000000016</c:v>
              </c:pt>
              <c:pt idx="121">
                <c:v>-56.329166666666644</c:v>
              </c:pt>
              <c:pt idx="122">
                <c:v>-55.341666666666619</c:v>
              </c:pt>
              <c:pt idx="123">
                <c:v>-54.179166666666639</c:v>
              </c:pt>
              <c:pt idx="124">
                <c:v>-54.99583333333333</c:v>
              </c:pt>
              <c:pt idx="125">
                <c:v>-53.875</c:v>
              </c:pt>
              <c:pt idx="126">
                <c:v>-52.733333333333341</c:v>
              </c:pt>
              <c:pt idx="127">
                <c:v>-49.012500000000003</c:v>
              </c:pt>
              <c:pt idx="128">
                <c:v>-45.279166666666647</c:v>
              </c:pt>
              <c:pt idx="129">
                <c:v>-42.833333333333336</c:v>
              </c:pt>
              <c:pt idx="130">
                <c:v>-41.825000000000003</c:v>
              </c:pt>
              <c:pt idx="131">
                <c:v>-40.4375</c:v>
              </c:pt>
              <c:pt idx="132">
                <c:v>-36.6875</c:v>
              </c:pt>
              <c:pt idx="133">
                <c:v>-32.566666666666642</c:v>
              </c:pt>
              <c:pt idx="134">
                <c:v>-30.733333333333317</c:v>
              </c:pt>
              <c:pt idx="135">
                <c:v>-30.258333333333319</c:v>
              </c:pt>
              <c:pt idx="136">
                <c:v>-29.387500000000003</c:v>
              </c:pt>
              <c:pt idx="137">
                <c:v>-27.616666666666678</c:v>
              </c:pt>
            </c:numLit>
          </c:val>
        </c:ser>
        <c:marker val="1"/>
        <c:axId val="53856128"/>
        <c:axId val="53857664"/>
      </c:lineChart>
      <c:catAx>
        <c:axId val="53856128"/>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53857664"/>
        <c:crosses val="autoZero"/>
        <c:auto val="1"/>
        <c:lblAlgn val="ctr"/>
        <c:lblOffset val="100"/>
        <c:tickLblSkip val="6"/>
        <c:tickMarkSkip val="1"/>
      </c:catAx>
      <c:valAx>
        <c:axId val="53857664"/>
        <c:scaling>
          <c:orientation val="minMax"/>
          <c:max val="85"/>
          <c:min val="-75"/>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53856128"/>
        <c:crosses val="autoZero"/>
        <c:crossBetween val="between"/>
        <c:majorUnit val="4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clima económico</a:t>
            </a:r>
            <a:endParaRPr lang="pt-PT" sz="1000" b="1" i="0" u="none" strike="noStrike" baseline="0">
              <a:solidFill>
                <a:schemeClr val="tx2"/>
              </a:solidFill>
              <a:latin typeface="Arial"/>
              <a:cs typeface="Arial"/>
            </a:endParaRPr>
          </a:p>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(sre/mm3m/%)</a:t>
            </a:r>
          </a:p>
        </c:rich>
      </c:tx>
      <c:layout>
        <c:manualLayout>
          <c:xMode val="edge"/>
          <c:yMode val="edge"/>
          <c:x val="0.25825891524038536"/>
          <c:y val="2.6881720430107652E-2"/>
        </c:manualLayout>
      </c:layout>
      <c:spPr>
        <a:noFill/>
        <a:ln w="25400">
          <a:noFill/>
        </a:ln>
      </c:spPr>
    </c:title>
    <c:plotArea>
      <c:layout>
        <c:manualLayout>
          <c:layoutTarget val="inner"/>
          <c:xMode val="edge"/>
          <c:yMode val="edge"/>
          <c:x val="6.8862376120380514E-2"/>
          <c:y val="0.1612911694134819"/>
          <c:w val="0.91916302038942677"/>
          <c:h val="0.57527220387774058"/>
        </c:manualLayout>
      </c:layout>
      <c:lineChart>
        <c:grouping val="standard"/>
        <c:ser>
          <c:idx val="0"/>
          <c:order val="0"/>
          <c:tx>
            <c:v>Clima</c:v>
          </c:tx>
          <c:spPr>
            <a:ln w="25400">
              <a:solidFill>
                <a:schemeClr val="accent2"/>
              </a:solidFill>
              <a:prstDash val="solid"/>
            </a:ln>
          </c:spPr>
          <c:marker>
            <c:symbol val="none"/>
          </c:marker>
          <c:dLbls>
            <c:delete val="1"/>
          </c:dLbls>
          <c:cat>
            <c:strLit>
              <c:ptCount val="13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strLit>
          </c:cat>
          <c:val>
            <c:numLit>
              <c:formatCode>0.0</c:formatCode>
              <c:ptCount val="138"/>
              <c:pt idx="0">
                <c:v>-0.44166709007704008</c:v>
              </c:pt>
              <c:pt idx="1">
                <c:v>-0.29763190808042017</c:v>
              </c:pt>
              <c:pt idx="2">
                <c:v>-0.44518701492405865</c:v>
              </c:pt>
              <c:pt idx="3">
                <c:v>-0.38369493452749132</c:v>
              </c:pt>
              <c:pt idx="4">
                <c:v>-0.63368198335981574</c:v>
              </c:pt>
              <c:pt idx="5">
                <c:v>-0.55825842260149916</c:v>
              </c:pt>
              <c:pt idx="6">
                <c:v>-0.48611300569861965</c:v>
              </c:pt>
              <c:pt idx="7">
                <c:v>-0.20285319576340732</c:v>
              </c:pt>
              <c:pt idx="8">
                <c:v>3.2396089664361513E-2</c:v>
              </c:pt>
              <c:pt idx="9">
                <c:v>0.33979053162306555</c:v>
              </c:pt>
              <c:pt idx="10">
                <c:v>0.43568170444318727</c:v>
              </c:pt>
              <c:pt idx="11">
                <c:v>0.45682639643380935</c:v>
              </c:pt>
              <c:pt idx="12">
                <c:v>0.36065157913711982</c:v>
              </c:pt>
              <c:pt idx="13">
                <c:v>0.32350970994683287</c:v>
              </c:pt>
              <c:pt idx="14">
                <c:v>0.34100696205102787</c:v>
              </c:pt>
              <c:pt idx="15">
                <c:v>0.50712469220954126</c:v>
              </c:pt>
              <c:pt idx="16">
                <c:v>0.84264183326533004</c:v>
              </c:pt>
              <c:pt idx="17">
                <c:v>1.0571172052245239</c:v>
              </c:pt>
              <c:pt idx="18">
                <c:v>1.1857346750890836</c:v>
              </c:pt>
              <c:pt idx="19">
                <c:v>1.2202832635679308</c:v>
              </c:pt>
              <c:pt idx="20">
                <c:v>1.2526984747772723</c:v>
              </c:pt>
              <c:pt idx="21">
                <c:v>1.1680786008611705</c:v>
              </c:pt>
              <c:pt idx="22">
                <c:v>0.92694585989570299</c:v>
              </c:pt>
              <c:pt idx="23">
                <c:v>0.69782082044993865</c:v>
              </c:pt>
              <c:pt idx="24">
                <c:v>0.62862679836035573</c:v>
              </c:pt>
              <c:pt idx="25">
                <c:v>0.70302399625206713</c:v>
              </c:pt>
              <c:pt idx="26">
                <c:v>0.86013457442744268</c:v>
              </c:pt>
              <c:pt idx="27">
                <c:v>0.87234778694671133</c:v>
              </c:pt>
              <c:pt idx="28">
                <c:v>0.84262923037567949</c:v>
              </c:pt>
              <c:pt idx="29">
                <c:v>0.67091406990856961</c:v>
              </c:pt>
              <c:pt idx="30">
                <c:v>0.37322007619769365</c:v>
              </c:pt>
              <c:pt idx="31">
                <c:v>0.20641563993502787</c:v>
              </c:pt>
              <c:pt idx="32">
                <c:v>0.13583322985266139</c:v>
              </c:pt>
              <c:pt idx="33">
                <c:v>0.28833212669392361</c:v>
              </c:pt>
              <c:pt idx="34">
                <c:v>0.18508832557894295</c:v>
              </c:pt>
              <c:pt idx="35">
                <c:v>0.29650443112352481</c:v>
              </c:pt>
              <c:pt idx="36">
                <c:v>0.26479040097658635</c:v>
              </c:pt>
              <c:pt idx="37">
                <c:v>0.50936537989839759</c:v>
              </c:pt>
              <c:pt idx="38">
                <c:v>0.38802588855282583</c:v>
              </c:pt>
              <c:pt idx="39">
                <c:v>0.5405839463634533</c:v>
              </c:pt>
              <c:pt idx="40">
                <c:v>0.42947837208505568</c:v>
              </c:pt>
              <c:pt idx="41">
                <c:v>0.76083401859383393</c:v>
              </c:pt>
              <c:pt idx="42">
                <c:v>0.85785201448437198</c:v>
              </c:pt>
              <c:pt idx="43">
                <c:v>1.0129126100379189</c:v>
              </c:pt>
              <c:pt idx="44">
                <c:v>0.99532193647477074</c:v>
              </c:pt>
              <c:pt idx="45">
                <c:v>1.1569041821464643</c:v>
              </c:pt>
              <c:pt idx="46">
                <c:v>1.1773565889541968</c:v>
              </c:pt>
              <c:pt idx="47">
                <c:v>0.99167083888979546</c:v>
              </c:pt>
              <c:pt idx="48">
                <c:v>0.83604315604102708</c:v>
              </c:pt>
              <c:pt idx="49">
                <c:v>0.90039399326431702</c:v>
              </c:pt>
              <c:pt idx="50">
                <c:v>1.1637249082234451</c:v>
              </c:pt>
              <c:pt idx="51">
                <c:v>1.30851604993993</c:v>
              </c:pt>
              <c:pt idx="52">
                <c:v>1.4635768638065361</c:v>
              </c:pt>
              <c:pt idx="53">
                <c:v>1.5353184160989319</c:v>
              </c:pt>
              <c:pt idx="54">
                <c:v>1.4262506247659501</c:v>
              </c:pt>
              <c:pt idx="55">
                <c:v>1.4365350358878779</c:v>
              </c:pt>
              <c:pt idx="56">
                <c:v>1.453973584491798</c:v>
              </c:pt>
              <c:pt idx="57">
                <c:v>1.5394842645517408</c:v>
              </c:pt>
              <c:pt idx="58">
                <c:v>1.4855387666940154</c:v>
              </c:pt>
              <c:pt idx="59">
                <c:v>1.3563007489451866</c:v>
              </c:pt>
              <c:pt idx="60">
                <c:v>1.2997085335871801</c:v>
              </c:pt>
              <c:pt idx="61">
                <c:v>1.2786989218770508</c:v>
              </c:pt>
              <c:pt idx="62">
                <c:v>1.4557883000807872</c:v>
              </c:pt>
              <c:pt idx="63">
                <c:v>1.4907175741783603</c:v>
              </c:pt>
              <c:pt idx="64">
                <c:v>1.4485829748014385</c:v>
              </c:pt>
              <c:pt idx="65">
                <c:v>1.0600794843289685</c:v>
              </c:pt>
              <c:pt idx="66">
                <c:v>0.74990270742875642</c:v>
              </c:pt>
              <c:pt idx="67">
                <c:v>0.58853217654129031</c:v>
              </c:pt>
              <c:pt idx="68">
                <c:v>0.50631657172344535</c:v>
              </c:pt>
              <c:pt idx="69">
                <c:v>0.2012126122871489</c:v>
              </c:pt>
              <c:pt idx="70">
                <c:v>-0.50712409330099273</c:v>
              </c:pt>
              <c:pt idx="71">
                <c:v>-1.2029769915106339</c:v>
              </c:pt>
              <c:pt idx="72">
                <c:v>-1.6933529943956487</c:v>
              </c:pt>
              <c:pt idx="73">
                <c:v>-2.0700759693780784</c:v>
              </c:pt>
              <c:pt idx="74">
                <c:v>-2.1766348068602648</c:v>
              </c:pt>
              <c:pt idx="75">
                <c:v>-2.222535828106678</c:v>
              </c:pt>
              <c:pt idx="76">
                <c:v>-1.8394666837497262</c:v>
              </c:pt>
              <c:pt idx="77">
                <c:v>-1.4816116297597031</c:v>
              </c:pt>
              <c:pt idx="78">
                <c:v>-1.0553662876413814</c:v>
              </c:pt>
              <c:pt idx="79">
                <c:v>-0.61377921047558603</c:v>
              </c:pt>
              <c:pt idx="80">
                <c:v>-0.24962233402579223</c:v>
              </c:pt>
              <c:pt idx="81">
                <c:v>8.5862261518992192E-2</c:v>
              </c:pt>
              <c:pt idx="82">
                <c:v>2.4310211792090412E-2</c:v>
              </c:pt>
              <c:pt idx="83">
                <c:v>-8.3701278885227035E-2</c:v>
              </c:pt>
              <c:pt idx="84">
                <c:v>-0.22290515203433514</c:v>
              </c:pt>
              <c:pt idx="85">
                <c:v>-0.28950912242958271</c:v>
              </c:pt>
              <c:pt idx="86">
                <c:v>-0.18663363956471121</c:v>
              </c:pt>
              <c:pt idx="87">
                <c:v>-1.2313634337077911E-2</c:v>
              </c:pt>
              <c:pt idx="88">
                <c:v>0.18327750074919938</c:v>
              </c:pt>
              <c:pt idx="89">
                <c:v>0.27375866734547039</c:v>
              </c:pt>
              <c:pt idx="90">
                <c:v>0.21597270788769443</c:v>
              </c:pt>
              <c:pt idx="91">
                <c:v>0.20951002918398343</c:v>
              </c:pt>
              <c:pt idx="92">
                <c:v>0.21239752549544003</c:v>
              </c:pt>
              <c:pt idx="93">
                <c:v>1.0508899487815535E-2</c:v>
              </c:pt>
              <c:pt idx="94">
                <c:v>-0.26198902316086603</c:v>
              </c:pt>
              <c:pt idx="95">
                <c:v>-0.73737087193894713</c:v>
              </c:pt>
              <c:pt idx="96">
                <c:v>-0.90088265402995993</c:v>
              </c:pt>
              <c:pt idx="97">
                <c:v>-1.0664081600200601</c:v>
              </c:pt>
              <c:pt idx="98">
                <c:v>-1.1387768551822939</c:v>
              </c:pt>
              <c:pt idx="99">
                <c:v>-1.3794997433004048</c:v>
              </c:pt>
              <c:pt idx="100">
                <c:v>-1.5759502981135951</c:v>
              </c:pt>
              <c:pt idx="101">
                <c:v>-1.723635798000609</c:v>
              </c:pt>
              <c:pt idx="102">
                <c:v>-1.8646468883688121</c:v>
              </c:pt>
              <c:pt idx="103">
                <c:v>-1.9911283019836301</c:v>
              </c:pt>
              <c:pt idx="104">
                <c:v>-2.2084907405416092</c:v>
              </c:pt>
              <c:pt idx="105">
                <c:v>-2.4595514577629811</c:v>
              </c:pt>
              <c:pt idx="106">
                <c:v>-2.9120279434021832</c:v>
              </c:pt>
              <c:pt idx="107">
                <c:v>-3.3440415389753606</c:v>
              </c:pt>
              <c:pt idx="108">
                <c:v>-3.6229931544664202</c:v>
              </c:pt>
              <c:pt idx="109">
                <c:v>-3.7660966692032423</c:v>
              </c:pt>
              <c:pt idx="110">
                <c:v>-3.7437046120187212</c:v>
              </c:pt>
              <c:pt idx="111">
                <c:v>-3.649821553532925</c:v>
              </c:pt>
              <c:pt idx="112">
                <c:v>-3.6162184578682148</c:v>
              </c:pt>
              <c:pt idx="113">
                <c:v>-3.44649735544027</c:v>
              </c:pt>
              <c:pt idx="114">
                <c:v>-3.3694731731183842</c:v>
              </c:pt>
              <c:pt idx="115">
                <c:v>-3.0823621837511928</c:v>
              </c:pt>
              <c:pt idx="116">
                <c:v>-3.2436837609647777</c:v>
              </c:pt>
              <c:pt idx="117">
                <c:v>-3.5695814649203399</c:v>
              </c:pt>
              <c:pt idx="118">
                <c:v>-3.8773022932819048</c:v>
              </c:pt>
              <c:pt idx="119">
                <c:v>-3.9572426919433337</c:v>
              </c:pt>
              <c:pt idx="120">
                <c:v>-3.8663681848647533</c:v>
              </c:pt>
              <c:pt idx="121">
                <c:v>-3.7758133032830727</c:v>
              </c:pt>
              <c:pt idx="122">
                <c:v>-3.4532181430187165</c:v>
              </c:pt>
              <c:pt idx="123">
                <c:v>-3.1707905845306632</c:v>
              </c:pt>
              <c:pt idx="124">
                <c:v>-2.8394665616081767</c:v>
              </c:pt>
              <c:pt idx="125">
                <c:v>-2.5725948377395191</c:v>
              </c:pt>
              <c:pt idx="126">
                <c:v>-2.2705018098402583</c:v>
              </c:pt>
              <c:pt idx="127">
                <c:v>-1.8210665381355347</c:v>
              </c:pt>
              <c:pt idx="128">
                <c:v>-1.5028776473088039</c:v>
              </c:pt>
              <c:pt idx="129">
                <c:v>-1.2434870118586681</c:v>
              </c:pt>
              <c:pt idx="130">
                <c:v>-1.10321534054397</c:v>
              </c:pt>
              <c:pt idx="131">
                <c:v>-0.93654778458517662</c:v>
              </c:pt>
              <c:pt idx="132">
                <c:v>-0.66832647128544531</c:v>
              </c:pt>
              <c:pt idx="133">
                <c:v>-0.43264083006010512</c:v>
              </c:pt>
              <c:pt idx="134">
                <c:v>-0.17948526237145351</c:v>
              </c:pt>
              <c:pt idx="135">
                <c:v>-2.6061968630924238E-2</c:v>
              </c:pt>
              <c:pt idx="136">
                <c:v>0.20949905499077795</c:v>
              </c:pt>
              <c:pt idx="137">
                <c:v>0.44672271555945586</c:v>
              </c:pt>
            </c:numLit>
          </c:val>
        </c:ser>
        <c:dLbls>
          <c:showSerName val="1"/>
        </c:dLbls>
        <c:marker val="1"/>
        <c:axId val="54012544"/>
        <c:axId val="54027008"/>
      </c:lineChart>
      <c:catAx>
        <c:axId val="54012544"/>
        <c:scaling>
          <c:orientation val="minMax"/>
        </c:scaling>
        <c:axPos val="b"/>
        <c:title>
          <c:tx>
            <c:rich>
              <a:bodyPr/>
              <a:lstStyle/>
              <a:p>
                <a:pPr>
                  <a:defRPr sz="600" b="0" i="0" u="none" strike="noStrike" baseline="0">
                    <a:solidFill>
                      <a:schemeClr val="tx2"/>
                    </a:solidFill>
                    <a:latin typeface="Arial"/>
                    <a:ea typeface="Arial"/>
                    <a:cs typeface="Arial"/>
                  </a:defRPr>
                </a:pPr>
                <a:r>
                  <a:rPr lang="pt-PT" baseline="0">
                    <a:solidFill>
                      <a:schemeClr val="tx2"/>
                    </a:solidFill>
                  </a:rPr>
                  <a:t>fonte: INE: ICIT, ICCOP, ICC e ICS. </a:t>
                </a:r>
              </a:p>
            </c:rich>
          </c:tx>
          <c:layout>
            <c:manualLayout>
              <c:xMode val="edge"/>
              <c:yMode val="edge"/>
              <c:x val="1.4970059880239521E-2"/>
              <c:y val="0.91935935427426407"/>
            </c:manualLayout>
          </c:layout>
          <c:spPr>
            <a:noFill/>
            <a:ln w="25400">
              <a:noFill/>
            </a:ln>
          </c:spPr>
        </c:title>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54027008"/>
        <c:crosses val="autoZero"/>
        <c:auto val="1"/>
        <c:lblAlgn val="ctr"/>
        <c:lblOffset val="100"/>
        <c:tickLblSkip val="1"/>
        <c:tickMarkSkip val="1"/>
      </c:catAx>
      <c:valAx>
        <c:axId val="54027008"/>
        <c:scaling>
          <c:orientation val="minMax"/>
          <c:max val="6"/>
          <c:min val="-5"/>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54012544"/>
        <c:crosses val="autoZero"/>
        <c:crossBetween val="between"/>
        <c:maj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chemeClr val="accent6"/>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desemprego registado, no final do período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 estrangeiros ...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21021053219413624"/>
          <c:y val="2.7932997139402602E-2"/>
        </c:manualLayout>
      </c:layout>
      <c:spPr>
        <a:noFill/>
        <a:ln w="25400">
          <a:noFill/>
        </a:ln>
      </c:spPr>
    </c:title>
    <c:plotArea>
      <c:layout>
        <c:manualLayout>
          <c:layoutTarget val="inner"/>
          <c:xMode val="edge"/>
          <c:yMode val="edge"/>
          <c:x val="7.5987841945288834E-2"/>
          <c:y val="0.2471916893206014"/>
          <c:w val="0.91185410334346562"/>
          <c:h val="0.47752939982392473"/>
        </c:manualLayout>
      </c:layout>
      <c:lineChart>
        <c:grouping val="standard"/>
        <c:ser>
          <c:idx val="0"/>
          <c:order val="0"/>
          <c:tx>
            <c:v>dr estrangeiros</c:v>
          </c:tx>
          <c:spPr>
            <a:ln w="25400">
              <a:solidFill>
                <a:schemeClr val="accent2"/>
              </a:solidFill>
              <a:prstDash val="solid"/>
            </a:ln>
          </c:spPr>
          <c:marker>
            <c:symbol val="none"/>
          </c:marker>
          <c:cat>
            <c:strLit>
              <c:ptCount val="13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strLit>
          </c:cat>
          <c:val>
            <c:numLit>
              <c:formatCode>0.000</c:formatCode>
              <c:ptCount val="138"/>
              <c:pt idx="0">
                <c:v>16.388999999999992</c:v>
              </c:pt>
              <c:pt idx="1">
                <c:v>17.131000000000007</c:v>
              </c:pt>
              <c:pt idx="2">
                <c:v>17.760999999999992</c:v>
              </c:pt>
              <c:pt idx="3">
                <c:v>17.834000000000007</c:v>
              </c:pt>
              <c:pt idx="4">
                <c:v>17.29</c:v>
              </c:pt>
              <c:pt idx="5">
                <c:v>16.898</c:v>
              </c:pt>
              <c:pt idx="6">
                <c:v>16.498999999999988</c:v>
              </c:pt>
              <c:pt idx="7">
                <c:v>16.010000000000005</c:v>
              </c:pt>
              <c:pt idx="8">
                <c:v>16.484999999999992</c:v>
              </c:pt>
              <c:pt idx="9">
                <c:v>17.206</c:v>
              </c:pt>
              <c:pt idx="10">
                <c:v>18.184999999999999</c:v>
              </c:pt>
              <c:pt idx="11">
                <c:v>18.393000000000001</c:v>
              </c:pt>
              <c:pt idx="12">
                <c:v>18.734999999999999</c:v>
              </c:pt>
              <c:pt idx="13">
                <c:v>18.937999999999999</c:v>
              </c:pt>
              <c:pt idx="14">
                <c:v>18.919</c:v>
              </c:pt>
              <c:pt idx="15">
                <c:v>18.533000000000001</c:v>
              </c:pt>
              <c:pt idx="16">
                <c:v>17.831000000000007</c:v>
              </c:pt>
              <c:pt idx="17">
                <c:v>17.315999999999999</c:v>
              </c:pt>
              <c:pt idx="18">
                <c:v>17.151000000000007</c:v>
              </c:pt>
              <c:pt idx="19">
                <c:v>17.212</c:v>
              </c:pt>
              <c:pt idx="20">
                <c:v>17.618000000000006</c:v>
              </c:pt>
              <c:pt idx="21">
                <c:v>18.399999999999999</c:v>
              </c:pt>
              <c:pt idx="22">
                <c:v>19.631000000000007</c:v>
              </c:pt>
              <c:pt idx="23">
                <c:v>20.036000000000001</c:v>
              </c:pt>
              <c:pt idx="24">
                <c:v>20.792000000000002</c:v>
              </c:pt>
              <c:pt idx="25">
                <c:v>21.152999999999999</c:v>
              </c:pt>
              <c:pt idx="26">
                <c:v>21.279999999999994</c:v>
              </c:pt>
              <c:pt idx="27">
                <c:v>21.059000000000001</c:v>
              </c:pt>
              <c:pt idx="28">
                <c:v>20.239999999999991</c:v>
              </c:pt>
              <c:pt idx="29">
                <c:v>19.760000000000002</c:v>
              </c:pt>
              <c:pt idx="30">
                <c:v>19.376000000000001</c:v>
              </c:pt>
              <c:pt idx="31">
                <c:v>19.227</c:v>
              </c:pt>
              <c:pt idx="32">
                <c:v>19.681000000000001</c:v>
              </c:pt>
              <c:pt idx="33">
                <c:v>20.341000000000001</c:v>
              </c:pt>
              <c:pt idx="34">
                <c:v>21.381</c:v>
              </c:pt>
              <c:pt idx="35">
                <c:v>21.57</c:v>
              </c:pt>
              <c:pt idx="36">
                <c:v>22.484999999999992</c:v>
              </c:pt>
              <c:pt idx="37">
                <c:v>22.620999999999999</c:v>
              </c:pt>
              <c:pt idx="38">
                <c:v>22.006</c:v>
              </c:pt>
              <c:pt idx="39">
                <c:v>21.47</c:v>
              </c:pt>
              <c:pt idx="40">
                <c:v>20.838999999999999</c:v>
              </c:pt>
              <c:pt idx="41">
                <c:v>20.100000000000001</c:v>
              </c:pt>
              <c:pt idx="42">
                <c:v>19.398</c:v>
              </c:pt>
              <c:pt idx="43">
                <c:v>19.061</c:v>
              </c:pt>
              <c:pt idx="44">
                <c:v>19.367000000000001</c:v>
              </c:pt>
              <c:pt idx="45">
                <c:v>20.341999999999999</c:v>
              </c:pt>
              <c:pt idx="46">
                <c:v>21.715</c:v>
              </c:pt>
              <c:pt idx="47">
                <c:v>21.672999999999991</c:v>
              </c:pt>
              <c:pt idx="48">
                <c:v>22.158000000000001</c:v>
              </c:pt>
              <c:pt idx="49">
                <c:v>22.187999999999999</c:v>
              </c:pt>
              <c:pt idx="50">
                <c:v>21.812000000000001</c:v>
              </c:pt>
              <c:pt idx="51">
                <c:v>20.263999999999992</c:v>
              </c:pt>
              <c:pt idx="52">
                <c:v>18.646000000000001</c:v>
              </c:pt>
              <c:pt idx="53">
                <c:v>18.143999999999991</c:v>
              </c:pt>
              <c:pt idx="54">
                <c:v>17.896999999999991</c:v>
              </c:pt>
              <c:pt idx="55">
                <c:v>17.408999999999988</c:v>
              </c:pt>
              <c:pt idx="56">
                <c:v>17.971</c:v>
              </c:pt>
              <c:pt idx="57">
                <c:v>18.82</c:v>
              </c:pt>
              <c:pt idx="58">
                <c:v>19.652999999999999</c:v>
              </c:pt>
              <c:pt idx="59">
                <c:v>19.510999999999999</c:v>
              </c:pt>
              <c:pt idx="60">
                <c:v>20.337000000000007</c:v>
              </c:pt>
              <c:pt idx="61">
                <c:v>20.754000000000001</c:v>
              </c:pt>
              <c:pt idx="62">
                <c:v>20.387</c:v>
              </c:pt>
              <c:pt idx="63">
                <c:v>19.956</c:v>
              </c:pt>
              <c:pt idx="64">
                <c:v>19.513999999999999</c:v>
              </c:pt>
              <c:pt idx="65">
                <c:v>19.492999999999988</c:v>
              </c:pt>
              <c:pt idx="66">
                <c:v>19.030999999999999</c:v>
              </c:pt>
              <c:pt idx="67">
                <c:v>19.100000000000001</c:v>
              </c:pt>
              <c:pt idx="68">
                <c:v>19.617000000000008</c:v>
              </c:pt>
              <c:pt idx="69">
                <c:v>20.901999999999994</c:v>
              </c:pt>
              <c:pt idx="70">
                <c:v>23.125</c:v>
              </c:pt>
              <c:pt idx="71">
                <c:v>24.202999999999992</c:v>
              </c:pt>
              <c:pt idx="72">
                <c:v>27.810000000000006</c:v>
              </c:pt>
              <c:pt idx="73">
                <c:v>30.754000000000001</c:v>
              </c:pt>
              <c:pt idx="74">
                <c:v>32.595000000000013</c:v>
              </c:pt>
              <c:pt idx="75">
                <c:v>33.633000000000003</c:v>
              </c:pt>
              <c:pt idx="76">
                <c:v>33.131</c:v>
              </c:pt>
              <c:pt idx="77">
                <c:v>32.700000000000003</c:v>
              </c:pt>
              <c:pt idx="78">
                <c:v>32.155000000000001</c:v>
              </c:pt>
              <c:pt idx="79">
                <c:v>31.524999999999999</c:v>
              </c:pt>
              <c:pt idx="80">
                <c:v>32.326000000000001</c:v>
              </c:pt>
              <c:pt idx="81">
                <c:v>34.146000000000001</c:v>
              </c:pt>
              <c:pt idx="82">
                <c:v>36.079000000000001</c:v>
              </c:pt>
              <c:pt idx="83">
                <c:v>36.442</c:v>
              </c:pt>
              <c:pt idx="84">
                <c:v>39.528000000000013</c:v>
              </c:pt>
              <c:pt idx="85">
                <c:v>40.128000000000014</c:v>
              </c:pt>
              <c:pt idx="86">
                <c:v>41.216000000000001</c:v>
              </c:pt>
              <c:pt idx="87">
                <c:v>40.607000000000006</c:v>
              </c:pt>
              <c:pt idx="88">
                <c:v>38.798000000000016</c:v>
              </c:pt>
              <c:pt idx="89">
                <c:v>37.190000000000012</c:v>
              </c:pt>
              <c:pt idx="90">
                <c:v>35.759</c:v>
              </c:pt>
              <c:pt idx="91">
                <c:v>34.718000000000011</c:v>
              </c:pt>
              <c:pt idx="92">
                <c:v>35</c:v>
              </c:pt>
              <c:pt idx="93">
                <c:v>35.823</c:v>
              </c:pt>
              <c:pt idx="94">
                <c:v>36.856000000000002</c:v>
              </c:pt>
              <c:pt idx="95">
                <c:v>36.496000000000002</c:v>
              </c:pt>
              <c:pt idx="96">
                <c:v>37.914000000000001</c:v>
              </c:pt>
              <c:pt idx="97">
                <c:v>37.963000000000001</c:v>
              </c:pt>
              <c:pt idx="98">
                <c:v>37.704000000000001</c:v>
              </c:pt>
              <c:pt idx="99">
                <c:v>36.465000000000003</c:v>
              </c:pt>
              <c:pt idx="100">
                <c:v>35.322000000000003</c:v>
              </c:pt>
              <c:pt idx="101">
                <c:v>33.807000000000002</c:v>
              </c:pt>
              <c:pt idx="102">
                <c:v>32.816999999999993</c:v>
              </c:pt>
              <c:pt idx="103">
                <c:v>32.464000000000006</c:v>
              </c:pt>
              <c:pt idx="104">
                <c:v>33.67</c:v>
              </c:pt>
              <c:pt idx="105">
                <c:v>35.363</c:v>
              </c:pt>
              <c:pt idx="106">
                <c:v>37.819000000000003</c:v>
              </c:pt>
              <c:pt idx="107">
                <c:v>38.803000000000004</c:v>
              </c:pt>
              <c:pt idx="108">
                <c:v>41.3</c:v>
              </c:pt>
              <c:pt idx="109">
                <c:v>42.3</c:v>
              </c:pt>
              <c:pt idx="110">
                <c:v>42.9</c:v>
              </c:pt>
              <c:pt idx="111">
                <c:v>42.2</c:v>
              </c:pt>
              <c:pt idx="112">
                <c:v>40.800000000000004</c:v>
              </c:pt>
              <c:pt idx="113">
                <c:v>40.800000000000004</c:v>
              </c:pt>
              <c:pt idx="114">
                <c:v>39.200000000000003</c:v>
              </c:pt>
              <c:pt idx="115">
                <c:v>38.700000000000003</c:v>
              </c:pt>
              <c:pt idx="116">
                <c:v>39</c:v>
              </c:pt>
              <c:pt idx="117">
                <c:v>40.5</c:v>
              </c:pt>
              <c:pt idx="118">
                <c:v>41.5</c:v>
              </c:pt>
              <c:pt idx="119">
                <c:v>41.5</c:v>
              </c:pt>
              <c:pt idx="120">
                <c:v>43.327000000000005</c:v>
              </c:pt>
              <c:pt idx="121">
                <c:v>43.733000000000011</c:v>
              </c:pt>
              <c:pt idx="122">
                <c:v>42.698000000000015</c:v>
              </c:pt>
              <c:pt idx="123">
                <c:v>41.281000000000006</c:v>
              </c:pt>
              <c:pt idx="124">
                <c:v>38.316999999999993</c:v>
              </c:pt>
              <c:pt idx="125">
                <c:v>36.679000000000002</c:v>
              </c:pt>
              <c:pt idx="126">
                <c:v>35.202000000000012</c:v>
              </c:pt>
              <c:pt idx="127">
                <c:v>33.832000000000001</c:v>
              </c:pt>
              <c:pt idx="128">
                <c:v>33.736000000000011</c:v>
              </c:pt>
              <c:pt idx="129">
                <c:v>34.391000000000005</c:v>
              </c:pt>
              <c:pt idx="130">
                <c:v>35.14</c:v>
              </c:pt>
              <c:pt idx="131">
                <c:v>34.968000000000011</c:v>
              </c:pt>
              <c:pt idx="132">
                <c:v>36.105000000000011</c:v>
              </c:pt>
              <c:pt idx="133">
                <c:v>36.338000000000001</c:v>
              </c:pt>
              <c:pt idx="134">
                <c:v>35.772000000000013</c:v>
              </c:pt>
              <c:pt idx="135">
                <c:v>33.590000000000003</c:v>
              </c:pt>
              <c:pt idx="136">
                <c:v>31.253</c:v>
              </c:pt>
              <c:pt idx="137">
                <c:v>29.228999999999992</c:v>
              </c:pt>
            </c:numLit>
          </c:val>
        </c:ser>
        <c:marker val="1"/>
        <c:axId val="54042624"/>
        <c:axId val="54044160"/>
      </c:lineChart>
      <c:catAx>
        <c:axId val="54042624"/>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54044160"/>
        <c:crosses val="autoZero"/>
        <c:auto val="1"/>
        <c:lblAlgn val="ctr"/>
        <c:lblOffset val="100"/>
        <c:tickLblSkip val="1"/>
        <c:tickMarkSkip val="1"/>
      </c:catAx>
      <c:valAx>
        <c:axId val="54044160"/>
        <c:scaling>
          <c:orientation val="minMax"/>
          <c:max val="45"/>
          <c:min val="1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54042624"/>
        <c:crosses val="autoZero"/>
        <c:crossBetween val="between"/>
        <c:majorUnit val="5"/>
        <c:min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confiança setorial</a:t>
            </a:r>
            <a:r>
              <a:rPr lang="pt-PT" sz="700" b="0" i="0" u="none" strike="noStrike" baseline="0">
                <a:solidFill>
                  <a:schemeClr val="tx2"/>
                </a:solidFill>
                <a:latin typeface="Arial"/>
                <a:cs typeface="Arial"/>
              </a:rPr>
              <a:t> (mm3m)</a:t>
            </a:r>
          </a:p>
        </c:rich>
      </c:tx>
      <c:layout>
        <c:manualLayout>
          <c:xMode val="edge"/>
          <c:yMode val="edge"/>
          <c:x val="0.20535780918951388"/>
          <c:y val="3.225806451613001E-2"/>
        </c:manualLayout>
      </c:layout>
      <c:spPr>
        <a:noFill/>
        <a:ln w="25400">
          <a:noFill/>
        </a:ln>
      </c:spPr>
    </c:title>
    <c:plotArea>
      <c:layout>
        <c:manualLayout>
          <c:layoutTarget val="inner"/>
          <c:xMode val="edge"/>
          <c:yMode val="edge"/>
          <c:x val="7.5289188249059225E-2"/>
          <c:y val="0.1648751164168995"/>
          <c:w val="0.90476453440212989"/>
          <c:h val="0.56989642423729292"/>
        </c:manualLayout>
      </c:layout>
      <c:lineChart>
        <c:grouping val="standard"/>
        <c:ser>
          <c:idx val="0"/>
          <c:order val="0"/>
          <c:tx>
            <c:v>construcao</c:v>
          </c:tx>
          <c:spPr>
            <a:ln w="25400">
              <a:solidFill>
                <a:srgbClr val="808080"/>
              </a:solidFill>
              <a:prstDash val="solid"/>
            </a:ln>
          </c:spPr>
          <c:marker>
            <c:symbol val="none"/>
          </c:marker>
          <c:dLbls>
            <c:dLbl>
              <c:idx val="8"/>
              <c:layout>
                <c:manualLayout>
                  <c:x val="-3.3017740252347959E-2"/>
                  <c:y val="-9.9027460277148316E-2"/>
                </c:manualLayout>
              </c:layout>
              <c:tx>
                <c:rich>
                  <a:bodyPr/>
                  <a:lstStyle/>
                  <a:p>
                    <a:pPr>
                      <a:defRPr sz="800" b="0" i="0" u="none" strike="noStrike" baseline="0">
                        <a:solidFill>
                          <a:schemeClr val="accent1"/>
                        </a:solidFill>
                        <a:latin typeface="Arial"/>
                        <a:ea typeface="Arial"/>
                        <a:cs typeface="Arial"/>
                      </a:defRPr>
                    </a:pPr>
                    <a:r>
                      <a:rPr lang="pt-PT" sz="700" b="1" i="0" u="none" strike="noStrike" baseline="0">
                        <a:solidFill>
                          <a:schemeClr val="accent1"/>
                        </a:solidFill>
                        <a:latin typeface="Arial"/>
                        <a:cs typeface="Arial"/>
                      </a:rPr>
                      <a:t>indústria </a:t>
                    </a:r>
                  </a:p>
                </c:rich>
              </c:tx>
              <c:spPr>
                <a:noFill/>
                <a:ln w="25400">
                  <a:noFill/>
                </a:ln>
              </c:spPr>
              <c:dLblPos val="r"/>
            </c:dLbl>
            <c:delete val="1"/>
          </c:dLbls>
          <c:cat>
            <c:strLit>
              <c:ptCount val="13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strLit>
          </c:cat>
          <c:val>
            <c:numLit>
              <c:formatCode>0.0</c:formatCode>
              <c:ptCount val="138"/>
              <c:pt idx="0">
                <c:v>-40.656553151445841</c:v>
              </c:pt>
              <c:pt idx="1">
                <c:v>-41.214058078945854</c:v>
              </c:pt>
              <c:pt idx="2">
                <c:v>-44.976747058279152</c:v>
              </c:pt>
              <c:pt idx="3">
                <c:v>-45.234277404945836</c:v>
              </c:pt>
              <c:pt idx="4">
                <c:v>-45.259027344612484</c:v>
              </c:pt>
              <c:pt idx="5">
                <c:v>-45.314223864445822</c:v>
              </c:pt>
              <c:pt idx="6">
                <c:v>-44.13597141544583</c:v>
              </c:pt>
              <c:pt idx="7">
                <c:v>-43.534217282945832</c:v>
              </c:pt>
              <c:pt idx="8">
                <c:v>-41.660191469612478</c:v>
              </c:pt>
              <c:pt idx="9">
                <c:v>-41.100439201945839</c:v>
              </c:pt>
              <c:pt idx="10">
                <c:v>-39.582710760779186</c:v>
              </c:pt>
              <c:pt idx="11">
                <c:v>-38.631343390779179</c:v>
              </c:pt>
              <c:pt idx="12">
                <c:v>-37.740158558612492</c:v>
              </c:pt>
              <c:pt idx="13">
                <c:v>-37.590058761445839</c:v>
              </c:pt>
              <c:pt idx="14">
                <c:v>-37.437750799279172</c:v>
              </c:pt>
              <c:pt idx="15">
                <c:v>-37.182582535112495</c:v>
              </c:pt>
              <c:pt idx="16">
                <c:v>-36.923448312112505</c:v>
              </c:pt>
              <c:pt idx="17">
                <c:v>-36.509974817445837</c:v>
              </c:pt>
              <c:pt idx="18">
                <c:v>-36.401597249779172</c:v>
              </c:pt>
              <c:pt idx="19">
                <c:v>-35.819691404279155</c:v>
              </c:pt>
              <c:pt idx="20">
                <c:v>-35.316766580945824</c:v>
              </c:pt>
              <c:pt idx="21">
                <c:v>-35.139144330945868</c:v>
              </c:pt>
              <c:pt idx="22">
                <c:v>-34.440800017112473</c:v>
              </c:pt>
              <c:pt idx="23">
                <c:v>-33.647479143945837</c:v>
              </c:pt>
              <c:pt idx="24">
                <c:v>-32.4607939161125</c:v>
              </c:pt>
              <c:pt idx="25">
                <c:v>-32.314980965112476</c:v>
              </c:pt>
              <c:pt idx="26">
                <c:v>-32.910870379279153</c:v>
              </c:pt>
              <c:pt idx="27">
                <c:v>-31.862682703112494</c:v>
              </c:pt>
              <c:pt idx="28">
                <c:v>-31.88592601227916</c:v>
              </c:pt>
              <c:pt idx="29">
                <c:v>-31.426721602612503</c:v>
              </c:pt>
              <c:pt idx="30">
                <c:v>-31.483465519112503</c:v>
              </c:pt>
              <c:pt idx="31">
                <c:v>-31.563140761945824</c:v>
              </c:pt>
              <c:pt idx="32">
                <c:v>-32.747966472279153</c:v>
              </c:pt>
              <c:pt idx="33">
                <c:v>-34.141855309445837</c:v>
              </c:pt>
              <c:pt idx="34">
                <c:v>-35.374203189612459</c:v>
              </c:pt>
              <c:pt idx="35">
                <c:v>-35.367465822612473</c:v>
              </c:pt>
              <c:pt idx="36">
                <c:v>-36.680588027945838</c:v>
              </c:pt>
              <c:pt idx="37">
                <c:v>-36.477079701445824</c:v>
              </c:pt>
              <c:pt idx="38">
                <c:v>-36.767359097279169</c:v>
              </c:pt>
              <c:pt idx="39">
                <c:v>-36.702799630112509</c:v>
              </c:pt>
              <c:pt idx="40">
                <c:v>-38.040372457445841</c:v>
              </c:pt>
              <c:pt idx="41">
                <c:v>-39.116453449612479</c:v>
              </c:pt>
              <c:pt idx="42">
                <c:v>-39.609563988445856</c:v>
              </c:pt>
              <c:pt idx="43">
                <c:v>-39.310803298279154</c:v>
              </c:pt>
              <c:pt idx="44">
                <c:v>-38.799744560779182</c:v>
              </c:pt>
              <c:pt idx="45">
                <c:v>-38.816165082445835</c:v>
              </c:pt>
              <c:pt idx="46">
                <c:v>-37.842796034945856</c:v>
              </c:pt>
              <c:pt idx="47">
                <c:v>-37.974206218779166</c:v>
              </c:pt>
              <c:pt idx="48">
                <c:v>-36.198430656612494</c:v>
              </c:pt>
              <c:pt idx="49">
                <c:v>-36.266731928112513</c:v>
              </c:pt>
              <c:pt idx="50">
                <c:v>-34.380212716445854</c:v>
              </c:pt>
              <c:pt idx="51">
                <c:v>-34.185445260112495</c:v>
              </c:pt>
              <c:pt idx="52">
                <c:v>-32.362901532112495</c:v>
              </c:pt>
              <c:pt idx="53">
                <c:v>-32.181805020779173</c:v>
              </c:pt>
              <c:pt idx="54">
                <c:v>-32.130212051779182</c:v>
              </c:pt>
              <c:pt idx="55">
                <c:v>-31.02615268544583</c:v>
              </c:pt>
              <c:pt idx="56">
                <c:v>-29.881865899945836</c:v>
              </c:pt>
              <c:pt idx="57">
                <c:v>-29.099220130779166</c:v>
              </c:pt>
              <c:pt idx="58">
                <c:v>-31.528295846612508</c:v>
              </c:pt>
              <c:pt idx="59">
                <c:v>-32.087712877112494</c:v>
              </c:pt>
              <c:pt idx="60">
                <c:v>-31.777965293945837</c:v>
              </c:pt>
              <c:pt idx="61">
                <c:v>-29.718463292445829</c:v>
              </c:pt>
              <c:pt idx="62">
                <c:v>-28.288181471612504</c:v>
              </c:pt>
              <c:pt idx="63">
                <c:v>-27.400660208445828</c:v>
              </c:pt>
              <c:pt idx="64">
                <c:v>-27.182682132279165</c:v>
              </c:pt>
              <c:pt idx="65">
                <c:v>-28.057500970445833</c:v>
              </c:pt>
              <c:pt idx="66">
                <c:v>-29.228654209779169</c:v>
              </c:pt>
              <c:pt idx="67">
                <c:v>-30.744014264445831</c:v>
              </c:pt>
              <c:pt idx="68">
                <c:v>-31.796595993112504</c:v>
              </c:pt>
              <c:pt idx="69">
                <c:v>-32.538833103112495</c:v>
              </c:pt>
              <c:pt idx="70">
                <c:v>-34.013346942112506</c:v>
              </c:pt>
              <c:pt idx="71">
                <c:v>-35.734721564945836</c:v>
              </c:pt>
              <c:pt idx="72">
                <c:v>-37.37112381727917</c:v>
              </c:pt>
              <c:pt idx="73">
                <c:v>-37.717059548445839</c:v>
              </c:pt>
              <c:pt idx="74">
                <c:v>-38.542227613112487</c:v>
              </c:pt>
              <c:pt idx="75">
                <c:v>-39.766608715279169</c:v>
              </c:pt>
              <c:pt idx="76">
                <c:v>-37.799435933102806</c:v>
              </c:pt>
              <c:pt idx="77">
                <c:v>-35.096326584326391</c:v>
              </c:pt>
              <c:pt idx="78">
                <c:v>-33.526948617900011</c:v>
              </c:pt>
              <c:pt idx="79">
                <c:v>-33.424127169466637</c:v>
              </c:pt>
              <c:pt idx="80">
                <c:v>-34.890695185699997</c:v>
              </c:pt>
              <c:pt idx="81">
                <c:v>-34.117771677733302</c:v>
              </c:pt>
              <c:pt idx="82">
                <c:v>-35.280637528666638</c:v>
              </c:pt>
              <c:pt idx="83">
                <c:v>-35.577994070850004</c:v>
              </c:pt>
              <c:pt idx="84">
                <c:v>-37.618665504466648</c:v>
              </c:pt>
              <c:pt idx="85">
                <c:v>-38.722564868683328</c:v>
              </c:pt>
              <c:pt idx="86">
                <c:v>-40.228228920533354</c:v>
              </c:pt>
              <c:pt idx="87">
                <c:v>-40.843319420683315</c:v>
              </c:pt>
              <c:pt idx="88">
                <c:v>-41.930029057849985</c:v>
              </c:pt>
              <c:pt idx="89">
                <c:v>-41.44637235335</c:v>
              </c:pt>
              <c:pt idx="90">
                <c:v>-40.859709182483321</c:v>
              </c:pt>
              <c:pt idx="91">
                <c:v>-41.324485640950002</c:v>
              </c:pt>
              <c:pt idx="92">
                <c:v>-41.668441756200004</c:v>
              </c:pt>
              <c:pt idx="93">
                <c:v>-43.467932641050012</c:v>
              </c:pt>
              <c:pt idx="94">
                <c:v>-44.111547765216628</c:v>
              </c:pt>
              <c:pt idx="95">
                <c:v>-45.777170597016656</c:v>
              </c:pt>
              <c:pt idx="96">
                <c:v>-46.566470047500012</c:v>
              </c:pt>
              <c:pt idx="97">
                <c:v>-48.183720336216659</c:v>
              </c:pt>
              <c:pt idx="98">
                <c:v>-49.705230119333329</c:v>
              </c:pt>
              <c:pt idx="99">
                <c:v>-51.231187207616642</c:v>
              </c:pt>
              <c:pt idx="100">
                <c:v>-52.709241926250002</c:v>
              </c:pt>
              <c:pt idx="101">
                <c:v>-54.455263799666618</c:v>
              </c:pt>
              <c:pt idx="102">
                <c:v>-55.462297404666636</c:v>
              </c:pt>
              <c:pt idx="103">
                <c:v>-57.378654870133325</c:v>
              </c:pt>
              <c:pt idx="104">
                <c:v>-59.421818041983336</c:v>
              </c:pt>
              <c:pt idx="105">
                <c:v>-61.873256953633309</c:v>
              </c:pt>
              <c:pt idx="106">
                <c:v>-64.049864719416675</c:v>
              </c:pt>
              <c:pt idx="107">
                <c:v>-65.333285550633306</c:v>
              </c:pt>
              <c:pt idx="108">
                <c:v>-66.963638661566662</c:v>
              </c:pt>
              <c:pt idx="109">
                <c:v>-67.814746248500001</c:v>
              </c:pt>
              <c:pt idx="110">
                <c:v>-68.918423668016729</c:v>
              </c:pt>
              <c:pt idx="111">
                <c:v>-69.669194914199963</c:v>
              </c:pt>
              <c:pt idx="112">
                <c:v>-70.675677838033252</c:v>
              </c:pt>
              <c:pt idx="113">
                <c:v>-71.205791421766648</c:v>
              </c:pt>
              <c:pt idx="114">
                <c:v>-71.548621956250003</c:v>
              </c:pt>
              <c:pt idx="115">
                <c:v>-70.295351629416672</c:v>
              </c:pt>
              <c:pt idx="116">
                <c:v>-70.503264974066667</c:v>
              </c:pt>
              <c:pt idx="117">
                <c:v>-71.286869064766677</c:v>
              </c:pt>
              <c:pt idx="118">
                <c:v>-72.007205062850005</c:v>
              </c:pt>
              <c:pt idx="119">
                <c:v>-70.848084460366692</c:v>
              </c:pt>
              <c:pt idx="120">
                <c:v>-69.158569949766672</c:v>
              </c:pt>
              <c:pt idx="121">
                <c:v>-67.177355201283319</c:v>
              </c:pt>
              <c:pt idx="122">
                <c:v>-65.917027422083336</c:v>
              </c:pt>
              <c:pt idx="123">
                <c:v>-64.009473413166646</c:v>
              </c:pt>
              <c:pt idx="124">
                <c:v>-63.351945680049994</c:v>
              </c:pt>
              <c:pt idx="125">
                <c:v>-61.901653691499995</c:v>
              </c:pt>
              <c:pt idx="126">
                <c:v>-61.50456797753332</c:v>
              </c:pt>
              <c:pt idx="127">
                <c:v>-58.390520749150014</c:v>
              </c:pt>
              <c:pt idx="128">
                <c:v>-55.662713711866672</c:v>
              </c:pt>
              <c:pt idx="129">
                <c:v>-52.192526099800013</c:v>
              </c:pt>
              <c:pt idx="130">
                <c:v>-50.59286345524999</c:v>
              </c:pt>
              <c:pt idx="131">
                <c:v>-50.169290499383315</c:v>
              </c:pt>
              <c:pt idx="132">
                <c:v>-48.830171207833324</c:v>
              </c:pt>
              <c:pt idx="133">
                <c:v>-47.896478903116659</c:v>
              </c:pt>
              <c:pt idx="134">
                <c:v>-47.167341608200005</c:v>
              </c:pt>
              <c:pt idx="135">
                <c:v>-48.100391508900003</c:v>
              </c:pt>
              <c:pt idx="136">
                <c:v>-48.061165924000015</c:v>
              </c:pt>
              <c:pt idx="137">
                <c:v>-46.336595225250001</c:v>
              </c:pt>
            </c:numLit>
          </c:val>
        </c:ser>
        <c:ser>
          <c:idx val="1"/>
          <c:order val="1"/>
          <c:tx>
            <c:v>industria</c:v>
          </c:tx>
          <c:spPr>
            <a:ln w="25400">
              <a:solidFill>
                <a:schemeClr val="tx2"/>
              </a:solidFill>
              <a:prstDash val="solid"/>
            </a:ln>
          </c:spPr>
          <c:marker>
            <c:symbol val="none"/>
          </c:marker>
          <c:dLbls>
            <c:dLbl>
              <c:idx val="3"/>
              <c:layout>
                <c:manualLayout>
                  <c:x val="0.23822439363754241"/>
                  <c:y val="0.19785510682133081"/>
                </c:manualLayout>
              </c:layout>
              <c:tx>
                <c:rich>
                  <a:bodyPr/>
                  <a:lstStyle/>
                  <a:p>
                    <a:pPr>
                      <a:defRPr sz="700" b="1" i="0" u="none" strike="noStrike" baseline="0">
                        <a:solidFill>
                          <a:schemeClr val="tx1">
                            <a:lumMod val="50000"/>
                            <a:lumOff val="50000"/>
                          </a:schemeClr>
                        </a:solidFill>
                        <a:latin typeface="Arial"/>
                        <a:ea typeface="Arial"/>
                        <a:cs typeface="Arial"/>
                      </a:defRPr>
                    </a:pPr>
                    <a:r>
                      <a:rPr lang="pt-PT" baseline="0">
                        <a:solidFill>
                          <a:schemeClr val="tx1">
                            <a:lumMod val="50000"/>
                            <a:lumOff val="50000"/>
                          </a:schemeClr>
                        </a:solidFill>
                      </a:rPr>
                      <a:t>c</a:t>
                    </a:r>
                    <a:r>
                      <a:rPr lang="pt-PT">
                        <a:solidFill>
                          <a:schemeClr val="tx1">
                            <a:lumMod val="50000"/>
                            <a:lumOff val="50000"/>
                          </a:schemeClr>
                        </a:solidFill>
                      </a:rPr>
                      <a:t>onstrução</a:t>
                    </a:r>
                  </a:p>
                </c:rich>
              </c:tx>
              <c:spPr>
                <a:noFill/>
                <a:ln w="25400">
                  <a:noFill/>
                </a:ln>
              </c:spPr>
              <c:dLblPos val="r"/>
            </c:dLbl>
            <c:delete val="1"/>
            <c:txPr>
              <a:bodyPr/>
              <a:lstStyle/>
              <a:p>
                <a:pPr>
                  <a:defRPr baseline="0">
                    <a:solidFill>
                      <a:schemeClr val="tx1">
                        <a:lumMod val="50000"/>
                        <a:lumOff val="50000"/>
                      </a:schemeClr>
                    </a:solidFill>
                  </a:defRPr>
                </a:pPr>
                <a:endParaRPr lang="pt-PT"/>
              </a:p>
            </c:txPr>
          </c:dLbls>
          <c:cat>
            <c:strLit>
              <c:ptCount val="13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strLit>
          </c:cat>
          <c:val>
            <c:numLit>
              <c:formatCode>0.0</c:formatCode>
              <c:ptCount val="138"/>
              <c:pt idx="0">
                <c:v>-12.894649629746368</c:v>
              </c:pt>
              <c:pt idx="1">
                <c:v>-13.814512214207907</c:v>
              </c:pt>
              <c:pt idx="2">
                <c:v>-15.792235298336104</c:v>
              </c:pt>
              <c:pt idx="3">
                <c:v>-17.464118824669431</c:v>
              </c:pt>
              <c:pt idx="4">
                <c:v>-17.736084076002779</c:v>
              </c:pt>
              <c:pt idx="5">
                <c:v>-15.814560841558327</c:v>
              </c:pt>
              <c:pt idx="6">
                <c:v>-13.192267413002773</c:v>
              </c:pt>
              <c:pt idx="7">
                <c:v>-11.477421962113878</c:v>
              </c:pt>
              <c:pt idx="8">
                <c:v>-10.699043221558327</c:v>
              </c:pt>
              <c:pt idx="9">
                <c:v>-11.03906150644722</c:v>
              </c:pt>
              <c:pt idx="10">
                <c:v>-12.132810410224996</c:v>
              </c:pt>
              <c:pt idx="11">
                <c:v>-11.908779430336102</c:v>
              </c:pt>
              <c:pt idx="12">
                <c:v>-10.50694361478055</c:v>
              </c:pt>
              <c:pt idx="13">
                <c:v>-9.2910611930027667</c:v>
              </c:pt>
              <c:pt idx="14">
                <c:v>-9.314372210891662</c:v>
              </c:pt>
              <c:pt idx="15">
                <c:v>-9.7255511873361034</c:v>
              </c:pt>
              <c:pt idx="16">
                <c:v>-8.8841934460027705</c:v>
              </c:pt>
              <c:pt idx="17">
                <c:v>-7.2890351132249966</c:v>
              </c:pt>
              <c:pt idx="18">
                <c:v>-5.780621534447218</c:v>
              </c:pt>
              <c:pt idx="19">
                <c:v>-4.0353874943361099</c:v>
              </c:pt>
              <c:pt idx="20">
                <c:v>-4.6273889165583277</c:v>
              </c:pt>
              <c:pt idx="21">
                <c:v>-5.5803907841138889</c:v>
              </c:pt>
              <c:pt idx="22">
                <c:v>-6.8136172127805485</c:v>
              </c:pt>
              <c:pt idx="23">
                <c:v>-7.9125774093361052</c:v>
              </c:pt>
              <c:pt idx="24">
                <c:v>-7.7853333644472178</c:v>
              </c:pt>
              <c:pt idx="25">
                <c:v>-9.1506266980027728</c:v>
              </c:pt>
              <c:pt idx="26">
                <c:v>-9.2554440573361116</c:v>
              </c:pt>
              <c:pt idx="27">
                <c:v>-8.447280406558324</c:v>
              </c:pt>
              <c:pt idx="28">
                <c:v>-8.132814421558324</c:v>
              </c:pt>
              <c:pt idx="29">
                <c:v>-8.5525800297805539</c:v>
              </c:pt>
              <c:pt idx="30">
                <c:v>-11.020311848780548</c:v>
              </c:pt>
              <c:pt idx="31">
                <c:v>-10.515397379336106</c:v>
              </c:pt>
              <c:pt idx="32">
                <c:v>-9.1032418255583281</c:v>
              </c:pt>
              <c:pt idx="33">
                <c:v>-6.4238454485583274</c:v>
              </c:pt>
              <c:pt idx="34">
                <c:v>-5.5554049295583265</c:v>
              </c:pt>
              <c:pt idx="35">
                <c:v>-5.7405350130027726</c:v>
              </c:pt>
              <c:pt idx="36">
                <c:v>-6.6287026184472158</c:v>
              </c:pt>
              <c:pt idx="37">
                <c:v>-7.0996694242249987</c:v>
              </c:pt>
              <c:pt idx="38">
                <c:v>-7.8117354478916612</c:v>
              </c:pt>
              <c:pt idx="39">
                <c:v>-8.4413225008916566</c:v>
              </c:pt>
              <c:pt idx="40">
                <c:v>-8.7481922821138767</c:v>
              </c:pt>
              <c:pt idx="41">
                <c:v>-7.5657258764472139</c:v>
              </c:pt>
              <c:pt idx="42">
                <c:v>-5.6643135855583298</c:v>
              </c:pt>
              <c:pt idx="43">
                <c:v>-4.5526463070027754</c:v>
              </c:pt>
              <c:pt idx="44">
                <c:v>-3.6115828280027742</c:v>
              </c:pt>
              <c:pt idx="45">
                <c:v>-4.2718863020027733</c:v>
              </c:pt>
              <c:pt idx="46">
                <c:v>-3.2107220557805531</c:v>
              </c:pt>
              <c:pt idx="47">
                <c:v>-3.5480049761138837</c:v>
              </c:pt>
              <c:pt idx="48">
                <c:v>-2.3747974281138844</c:v>
              </c:pt>
              <c:pt idx="49">
                <c:v>-1.6500568236694411</c:v>
              </c:pt>
              <c:pt idx="50">
                <c:v>-0.2356850526694414</c:v>
              </c:pt>
              <c:pt idx="51">
                <c:v>0.25550499710833635</c:v>
              </c:pt>
              <c:pt idx="52">
                <c:v>0.22050807855278071</c:v>
              </c:pt>
              <c:pt idx="53">
                <c:v>0.49007499755278094</c:v>
              </c:pt>
              <c:pt idx="54">
                <c:v>-0.22884642422499701</c:v>
              </c:pt>
              <c:pt idx="55">
                <c:v>-0.33380724078055263</c:v>
              </c:pt>
              <c:pt idx="56">
                <c:v>5.7747300997225234E-2</c:v>
              </c:pt>
              <c:pt idx="57">
                <c:v>0.52722552666389233</c:v>
              </c:pt>
              <c:pt idx="58">
                <c:v>1.0642510443305591</c:v>
              </c:pt>
              <c:pt idx="59">
                <c:v>0.83984852610833671</c:v>
              </c:pt>
              <c:pt idx="60">
                <c:v>1.1374114061083371</c:v>
              </c:pt>
              <c:pt idx="61">
                <c:v>0.68136901510833703</c:v>
              </c:pt>
              <c:pt idx="62">
                <c:v>-0.22824343066944094</c:v>
              </c:pt>
              <c:pt idx="63">
                <c:v>-1.4953626586694406</c:v>
              </c:pt>
              <c:pt idx="64">
                <c:v>-4.2584340353361076</c:v>
              </c:pt>
              <c:pt idx="65">
                <c:v>-6.3416172447805508</c:v>
              </c:pt>
              <c:pt idx="66">
                <c:v>-7.1252775688916605</c:v>
              </c:pt>
              <c:pt idx="67">
                <c:v>-5.5817154642249953</c:v>
              </c:pt>
              <c:pt idx="68">
                <c:v>-6.5134103747805492</c:v>
              </c:pt>
              <c:pt idx="69">
                <c:v>-11.679146542225002</c:v>
              </c:pt>
              <c:pt idx="70">
                <c:v>-18.885089283113871</c:v>
              </c:pt>
              <c:pt idx="71">
                <c:v>-25.768364616113882</c:v>
              </c:pt>
              <c:pt idx="72">
                <c:v>-29.672488007113884</c:v>
              </c:pt>
              <c:pt idx="73">
                <c:v>-32.84178532655833</c:v>
              </c:pt>
              <c:pt idx="74">
                <c:v>-31.846989435669439</c:v>
              </c:pt>
              <c:pt idx="75">
                <c:v>-32.464343979113885</c:v>
              </c:pt>
              <c:pt idx="76">
                <c:v>-30.36689847914629</c:v>
              </c:pt>
              <c:pt idx="77">
                <c:v>-29.908223386078692</c:v>
              </c:pt>
              <c:pt idx="78">
                <c:v>-26.579443543688882</c:v>
              </c:pt>
              <c:pt idx="79">
                <c:v>-23.693927459055562</c:v>
              </c:pt>
              <c:pt idx="80">
                <c:v>-19.373024006777779</c:v>
              </c:pt>
              <c:pt idx="81">
                <c:v>-16.700128888066669</c:v>
              </c:pt>
              <c:pt idx="82">
                <c:v>-15.413275638844446</c:v>
              </c:pt>
              <c:pt idx="83">
                <c:v>-16.267846156111109</c:v>
              </c:pt>
              <c:pt idx="84">
                <c:v>-16.009496990888888</c:v>
              </c:pt>
              <c:pt idx="85">
                <c:v>-15.556497624066674</c:v>
              </c:pt>
              <c:pt idx="86">
                <c:v>-14.580673517722223</c:v>
              </c:pt>
              <c:pt idx="87">
                <c:v>-13.608452596922225</c:v>
              </c:pt>
              <c:pt idx="88">
                <c:v>-13.454845737700003</c:v>
              </c:pt>
              <c:pt idx="89">
                <c:v>-13.654990830311112</c:v>
              </c:pt>
              <c:pt idx="90">
                <c:v>-13.094063244811107</c:v>
              </c:pt>
              <c:pt idx="91">
                <c:v>-11.586933488177774</c:v>
              </c:pt>
              <c:pt idx="92">
                <c:v>-9.0197501967333338</c:v>
              </c:pt>
              <c:pt idx="93">
                <c:v>-9.0494449290555554</c:v>
              </c:pt>
              <c:pt idx="94">
                <c:v>-9.2724472892333374</c:v>
              </c:pt>
              <c:pt idx="95">
                <c:v>-11.002602085333335</c:v>
              </c:pt>
              <c:pt idx="96">
                <c:v>-10.557472290822224</c:v>
              </c:pt>
              <c:pt idx="97">
                <c:v>-10.124751519999998</c:v>
              </c:pt>
              <c:pt idx="98">
                <c:v>-10.811239338444452</c:v>
              </c:pt>
              <c:pt idx="99">
                <c:v>-11.572344107600005</c:v>
              </c:pt>
              <c:pt idx="100">
                <c:v>-13.838709473311113</c:v>
              </c:pt>
              <c:pt idx="101">
                <c:v>-15.055582972688899</c:v>
              </c:pt>
              <c:pt idx="102">
                <c:v>-14.303631194411112</c:v>
              </c:pt>
              <c:pt idx="103">
                <c:v>-14.83386131118889</c:v>
              </c:pt>
              <c:pt idx="104">
                <c:v>-16.113379133088891</c:v>
              </c:pt>
              <c:pt idx="105">
                <c:v>-18.581109179788889</c:v>
              </c:pt>
              <c:pt idx="106">
                <c:v>-19.790630864811103</c:v>
              </c:pt>
              <c:pt idx="107">
                <c:v>-20.614783131900001</c:v>
              </c:pt>
              <c:pt idx="108">
                <c:v>-22.120104191555566</c:v>
              </c:pt>
              <c:pt idx="109">
                <c:v>-22.498861051311113</c:v>
              </c:pt>
              <c:pt idx="110">
                <c:v>-21.485193642566653</c:v>
              </c:pt>
              <c:pt idx="111">
                <c:v>-20.629071470133329</c:v>
              </c:pt>
              <c:pt idx="112">
                <c:v>-20.853185030855563</c:v>
              </c:pt>
              <c:pt idx="113">
                <c:v>-20.537929312733329</c:v>
              </c:pt>
              <c:pt idx="114">
                <c:v>-20.693148923055563</c:v>
              </c:pt>
              <c:pt idx="115">
                <c:v>-18.569553068244453</c:v>
              </c:pt>
              <c:pt idx="116">
                <c:v>-18.473197132611109</c:v>
              </c:pt>
              <c:pt idx="117">
                <c:v>-18.8795061225</c:v>
              </c:pt>
              <c:pt idx="118">
                <c:v>-20.741225307222223</c:v>
              </c:pt>
              <c:pt idx="119">
                <c:v>-20.429843745944442</c:v>
              </c:pt>
              <c:pt idx="120">
                <c:v>-20.072747168466666</c:v>
              </c:pt>
              <c:pt idx="121">
                <c:v>-19.094751966188891</c:v>
              </c:pt>
              <c:pt idx="122">
                <c:v>-18.787166261444444</c:v>
              </c:pt>
              <c:pt idx="123">
                <c:v>-18.251145998355558</c:v>
              </c:pt>
              <c:pt idx="124">
                <c:v>-17.359867481877796</c:v>
              </c:pt>
              <c:pt idx="125">
                <c:v>-17.02604983695554</c:v>
              </c:pt>
              <c:pt idx="126">
                <c:v>-15.866442775466673</c:v>
              </c:pt>
              <c:pt idx="127">
                <c:v>-14.302263257477776</c:v>
              </c:pt>
              <c:pt idx="128">
                <c:v>-12.445483641155555</c:v>
              </c:pt>
              <c:pt idx="129">
                <c:v>-11.561596206600006</c:v>
              </c:pt>
              <c:pt idx="130">
                <c:v>-11.175746535077785</c:v>
              </c:pt>
              <c:pt idx="131">
                <c:v>-10.349275551677778</c:v>
              </c:pt>
              <c:pt idx="132">
                <c:v>-8.8408497201888849</c:v>
              </c:pt>
              <c:pt idx="133">
                <c:v>-8.5182692304666663</c:v>
              </c:pt>
              <c:pt idx="134">
                <c:v>-8.1771397255777742</c:v>
              </c:pt>
              <c:pt idx="135">
                <c:v>-7.9984465381111107</c:v>
              </c:pt>
              <c:pt idx="136">
                <c:v>-7.70275144621111</c:v>
              </c:pt>
              <c:pt idx="137">
                <c:v>-8.4165684898777737</c:v>
              </c:pt>
            </c:numLit>
          </c:val>
        </c:ser>
        <c:ser>
          <c:idx val="2"/>
          <c:order val="2"/>
          <c:tx>
            <c:v>comercio</c:v>
          </c:tx>
          <c:spPr>
            <a:ln w="38100">
              <a:solidFill>
                <a:schemeClr val="accent2"/>
              </a:solidFill>
              <a:prstDash val="solid"/>
            </a:ln>
          </c:spPr>
          <c:marker>
            <c:symbol val="none"/>
          </c:marker>
          <c:dLbls>
            <c:dLbl>
              <c:idx val="21"/>
              <c:layout>
                <c:manualLayout>
                  <c:x val="0.1725522562691712"/>
                  <c:y val="0.10779420353872254"/>
                </c:manualLayout>
              </c:layout>
              <c:tx>
                <c:rich>
                  <a:bodyPr/>
                  <a:lstStyle/>
                  <a:p>
                    <a:pPr>
                      <a:defRPr sz="700" b="1" i="0" u="none" strike="noStrike" baseline="0">
                        <a:solidFill>
                          <a:schemeClr val="accent2"/>
                        </a:solidFill>
                        <a:latin typeface="Arial"/>
                        <a:ea typeface="Arial"/>
                        <a:cs typeface="Arial"/>
                      </a:defRPr>
                    </a:pPr>
                    <a:r>
                      <a:rPr lang="pt-PT" baseline="0">
                        <a:solidFill>
                          <a:schemeClr val="accent2"/>
                        </a:solidFill>
                      </a:rPr>
                      <a:t>c</a:t>
                    </a:r>
                    <a:r>
                      <a:rPr lang="pt-PT">
                        <a:solidFill>
                          <a:schemeClr val="accent2"/>
                        </a:solidFill>
                      </a:rPr>
                      <a:t>omércio </a:t>
                    </a:r>
                  </a:p>
                </c:rich>
              </c:tx>
              <c:spPr>
                <a:noFill/>
                <a:ln w="25400">
                  <a:noFill/>
                </a:ln>
              </c:spPr>
              <c:dLblPos val="r"/>
            </c:dLbl>
            <c:delete val="1"/>
            <c:txPr>
              <a:bodyPr/>
              <a:lstStyle/>
              <a:p>
                <a:pPr>
                  <a:defRPr baseline="0">
                    <a:solidFill>
                      <a:schemeClr val="accent2"/>
                    </a:solidFill>
                  </a:defRPr>
                </a:pPr>
                <a:endParaRPr lang="pt-PT"/>
              </a:p>
            </c:txPr>
          </c:dLbls>
          <c:cat>
            <c:strLit>
              <c:ptCount val="13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strLit>
          </c:cat>
          <c:val>
            <c:numLit>
              <c:formatCode>0.0</c:formatCode>
              <c:ptCount val="138"/>
              <c:pt idx="0">
                <c:v>-12.64422850368803</c:v>
              </c:pt>
              <c:pt idx="1">
                <c:v>-11.356895569551286</c:v>
              </c:pt>
              <c:pt idx="2">
                <c:v>-11.929716996747867</c:v>
              </c:pt>
              <c:pt idx="3">
                <c:v>-11.812762540944446</c:v>
              </c:pt>
              <c:pt idx="4">
                <c:v>-13.168152400944443</c:v>
              </c:pt>
              <c:pt idx="5">
                <c:v>-12.862671049722225</c:v>
              </c:pt>
              <c:pt idx="6">
                <c:v>-12.617527738833333</c:v>
              </c:pt>
              <c:pt idx="7">
                <c:v>-9.850442059944454</c:v>
              </c:pt>
              <c:pt idx="8">
                <c:v>-7.5704906975000013</c:v>
              </c:pt>
              <c:pt idx="9">
                <c:v>-5.5292983256111139</c:v>
              </c:pt>
              <c:pt idx="10">
                <c:v>-4.7532461715000025</c:v>
              </c:pt>
              <c:pt idx="11">
                <c:v>-4.309980684388889</c:v>
              </c:pt>
              <c:pt idx="12">
                <c:v>-4.0617565865000005</c:v>
              </c:pt>
              <c:pt idx="13">
                <c:v>-5.4672939922777797</c:v>
              </c:pt>
              <c:pt idx="14">
                <c:v>-7.3969139541666662</c:v>
              </c:pt>
              <c:pt idx="15">
                <c:v>-7.9581981479444437</c:v>
              </c:pt>
              <c:pt idx="16">
                <c:v>-4.9361318641666685</c:v>
              </c:pt>
              <c:pt idx="17">
                <c:v>-2.4594452407222209</c:v>
              </c:pt>
              <c:pt idx="18">
                <c:v>-0.49358244105555565</c:v>
              </c:pt>
              <c:pt idx="19">
                <c:v>-1.5493435453888891</c:v>
              </c:pt>
              <c:pt idx="20">
                <c:v>-1.4254134049444438</c:v>
              </c:pt>
              <c:pt idx="21">
                <c:v>-2.7588321770555555</c:v>
              </c:pt>
              <c:pt idx="22">
                <c:v>-3.5684008587222236</c:v>
              </c:pt>
              <c:pt idx="23">
                <c:v>-4.1652912150555546</c:v>
              </c:pt>
              <c:pt idx="24">
                <c:v>-4.5469783764999976</c:v>
              </c:pt>
              <c:pt idx="25">
                <c:v>-5.0007051281666675</c:v>
              </c:pt>
              <c:pt idx="26">
                <c:v>-4.5923616606111111</c:v>
              </c:pt>
              <c:pt idx="27">
                <c:v>-5.2531155791666651</c:v>
              </c:pt>
              <c:pt idx="28">
                <c:v>-5.0214657529444438</c:v>
              </c:pt>
              <c:pt idx="29">
                <c:v>-6.6556841109444447</c:v>
              </c:pt>
              <c:pt idx="30">
                <c:v>-7.9177932588333357</c:v>
              </c:pt>
              <c:pt idx="31">
                <c:v>-9.989931754833334</c:v>
              </c:pt>
              <c:pt idx="32">
                <c:v>-10.727993701833329</c:v>
              </c:pt>
              <c:pt idx="33">
                <c:v>-11.26179589761111</c:v>
              </c:pt>
              <c:pt idx="34">
                <c:v>-11.064035954944448</c:v>
              </c:pt>
              <c:pt idx="35">
                <c:v>-8.7110361677222237</c:v>
              </c:pt>
              <c:pt idx="36">
                <c:v>-6.6059876827222226</c:v>
              </c:pt>
              <c:pt idx="37">
                <c:v>-5.0614514417222223</c:v>
              </c:pt>
              <c:pt idx="38">
                <c:v>-7.5882150550555565</c:v>
              </c:pt>
              <c:pt idx="39">
                <c:v>-7.3407096628333353</c:v>
              </c:pt>
              <c:pt idx="40">
                <c:v>-9.1182424918333318</c:v>
              </c:pt>
              <c:pt idx="41">
                <c:v>-7.2254777655</c:v>
              </c:pt>
              <c:pt idx="42">
                <c:v>-7.5364140112777775</c:v>
              </c:pt>
              <c:pt idx="43">
                <c:v>-6.7530591740555552</c:v>
              </c:pt>
              <c:pt idx="44">
                <c:v>-6.3092627009444477</c:v>
              </c:pt>
              <c:pt idx="45">
                <c:v>-4.243144595166668</c:v>
              </c:pt>
              <c:pt idx="46">
                <c:v>-2.7873310285000019</c:v>
              </c:pt>
              <c:pt idx="47">
                <c:v>-2.9553545078333348</c:v>
              </c:pt>
              <c:pt idx="48">
                <c:v>-4.2712355535000004</c:v>
              </c:pt>
              <c:pt idx="49">
                <c:v>-3.6190950824999999</c:v>
              </c:pt>
              <c:pt idx="50">
                <c:v>-3.6170754234999989</c:v>
              </c:pt>
              <c:pt idx="51">
                <c:v>-3.3612794504999997</c:v>
              </c:pt>
              <c:pt idx="52">
                <c:v>-3.3401121923888879</c:v>
              </c:pt>
              <c:pt idx="53">
                <c:v>-2.5433909897222233</c:v>
              </c:pt>
              <c:pt idx="54">
                <c:v>-2.9501845341666666</c:v>
              </c:pt>
              <c:pt idx="55">
                <c:v>-3.4747224222777775</c:v>
              </c:pt>
              <c:pt idx="56">
                <c:v>-4.2194487567222234</c:v>
              </c:pt>
              <c:pt idx="57">
                <c:v>-3.9104706172777779</c:v>
              </c:pt>
              <c:pt idx="58">
                <c:v>-3.4049019802777782</c:v>
              </c:pt>
              <c:pt idx="59">
                <c:v>-2.4862696371666662</c:v>
              </c:pt>
              <c:pt idx="60">
                <c:v>-2.0519945040555556</c:v>
              </c:pt>
              <c:pt idx="61">
                <c:v>-2.0146762723888885</c:v>
              </c:pt>
              <c:pt idx="62">
                <c:v>-1.6102747722777779</c:v>
              </c:pt>
              <c:pt idx="63">
                <c:v>-2.7745317997222236</c:v>
              </c:pt>
              <c:pt idx="64">
                <c:v>-4.1110787218333353</c:v>
              </c:pt>
              <c:pt idx="65">
                <c:v>-7.6068111717222235</c:v>
              </c:pt>
              <c:pt idx="66">
                <c:v>-9.7862041135000002</c:v>
              </c:pt>
              <c:pt idx="67">
                <c:v>-11.196420603055552</c:v>
              </c:pt>
              <c:pt idx="68">
                <c:v>-11.521319828499999</c:v>
              </c:pt>
              <c:pt idx="69">
                <c:v>-12.598071659388888</c:v>
              </c:pt>
              <c:pt idx="70">
                <c:v>-14.759117230166671</c:v>
              </c:pt>
              <c:pt idx="71">
                <c:v>-17.344652877722211</c:v>
              </c:pt>
              <c:pt idx="72">
                <c:v>-17.995596015944436</c:v>
              </c:pt>
              <c:pt idx="73">
                <c:v>-19.832515527277778</c:v>
              </c:pt>
              <c:pt idx="74">
                <c:v>-20.340502041944436</c:v>
              </c:pt>
              <c:pt idx="75">
                <c:v>-21.325766428722222</c:v>
              </c:pt>
              <c:pt idx="76">
                <c:v>-19.91711796586296</c:v>
              </c:pt>
              <c:pt idx="77">
                <c:v>-17.627054678925923</c:v>
              </c:pt>
              <c:pt idx="78">
                <c:v>-14.845702667077779</c:v>
              </c:pt>
              <c:pt idx="79">
                <c:v>-12.419841391366671</c:v>
              </c:pt>
              <c:pt idx="80">
                <c:v>-9.915875698033334</c:v>
              </c:pt>
              <c:pt idx="81">
                <c:v>-7.6753459380111115</c:v>
              </c:pt>
              <c:pt idx="82">
                <c:v>-6.427563252133333</c:v>
              </c:pt>
              <c:pt idx="83">
                <c:v>-5.8249600762777733</c:v>
              </c:pt>
              <c:pt idx="84">
                <c:v>-5.8367619008111129</c:v>
              </c:pt>
              <c:pt idx="85">
                <c:v>-4.4592684735888923</c:v>
              </c:pt>
              <c:pt idx="86">
                <c:v>-3.857231401088888</c:v>
              </c:pt>
              <c:pt idx="87">
                <c:v>-2.5429779343222227</c:v>
              </c:pt>
              <c:pt idx="88">
                <c:v>-2.4831380261111122</c:v>
              </c:pt>
              <c:pt idx="89">
                <c:v>-2.5240000218</c:v>
              </c:pt>
              <c:pt idx="90">
                <c:v>-3.5323512600222222</c:v>
              </c:pt>
              <c:pt idx="91">
                <c:v>-4.2142870705666668</c:v>
              </c:pt>
              <c:pt idx="92">
                <c:v>-5.6202365064555506</c:v>
              </c:pt>
              <c:pt idx="93">
                <c:v>-6.7496469848555583</c:v>
              </c:pt>
              <c:pt idx="94">
                <c:v>-7.4756525677333334</c:v>
              </c:pt>
              <c:pt idx="95">
                <c:v>-7.8371265303333315</c:v>
              </c:pt>
              <c:pt idx="96">
                <c:v>-7.1252746079555536</c:v>
              </c:pt>
              <c:pt idx="97">
                <c:v>-7.3989094380666671</c:v>
              </c:pt>
              <c:pt idx="98">
                <c:v>-8.5957334035000006</c:v>
              </c:pt>
              <c:pt idx="99">
                <c:v>-11.923109842155553</c:v>
              </c:pt>
              <c:pt idx="100">
                <c:v>-14.896219010266673</c:v>
              </c:pt>
              <c:pt idx="101">
                <c:v>-16.518304442622224</c:v>
              </c:pt>
              <c:pt idx="102">
                <c:v>-18.148140915588886</c:v>
              </c:pt>
              <c:pt idx="103">
                <c:v>-18.567621042255556</c:v>
              </c:pt>
              <c:pt idx="104">
                <c:v>-19.346146814377768</c:v>
              </c:pt>
              <c:pt idx="105">
                <c:v>-19.083172005133317</c:v>
              </c:pt>
              <c:pt idx="106">
                <c:v>-20.834973812544455</c:v>
              </c:pt>
              <c:pt idx="107">
                <c:v>-22.036550836322217</c:v>
              </c:pt>
              <c:pt idx="108">
                <c:v>-22.296546643699987</c:v>
              </c:pt>
              <c:pt idx="109">
                <c:v>-21.218042900455551</c:v>
              </c:pt>
              <c:pt idx="110">
                <c:v>-20.302307204066658</c:v>
              </c:pt>
              <c:pt idx="111">
                <c:v>-19.543192744677771</c:v>
              </c:pt>
              <c:pt idx="112">
                <c:v>-20.187069547577771</c:v>
              </c:pt>
              <c:pt idx="113">
                <c:v>-19.972717876766652</c:v>
              </c:pt>
              <c:pt idx="114">
                <c:v>-20.278620906433321</c:v>
              </c:pt>
              <c:pt idx="115">
                <c:v>-19.710788554833329</c:v>
              </c:pt>
              <c:pt idx="116">
                <c:v>-20.4821255507111</c:v>
              </c:pt>
              <c:pt idx="117">
                <c:v>-20.926651451333321</c:v>
              </c:pt>
              <c:pt idx="118">
                <c:v>-20.115006348200001</c:v>
              </c:pt>
              <c:pt idx="119">
                <c:v>-19.427926100377771</c:v>
              </c:pt>
              <c:pt idx="120">
                <c:v>-19.057757344611115</c:v>
              </c:pt>
              <c:pt idx="121">
                <c:v>-18.536773789555557</c:v>
              </c:pt>
              <c:pt idx="122">
                <c:v>-16.938518476244443</c:v>
              </c:pt>
              <c:pt idx="123">
                <c:v>-15.661078306533328</c:v>
              </c:pt>
              <c:pt idx="124">
                <c:v>-14.701017119266666</c:v>
              </c:pt>
              <c:pt idx="125">
                <c:v>-14.198191973577773</c:v>
              </c:pt>
              <c:pt idx="126">
                <c:v>-12.703036751711112</c:v>
              </c:pt>
              <c:pt idx="127">
                <c:v>-11.522255014955553</c:v>
              </c:pt>
              <c:pt idx="128">
                <c:v>-9.5442003808333293</c:v>
              </c:pt>
              <c:pt idx="129">
                <c:v>-7.6595704097888886</c:v>
              </c:pt>
              <c:pt idx="130">
                <c:v>-5.4797823523111129</c:v>
              </c:pt>
              <c:pt idx="131">
                <c:v>-3.6884936328555562</c:v>
              </c:pt>
              <c:pt idx="132">
                <c:v>-2.9926603950888864</c:v>
              </c:pt>
              <c:pt idx="133">
                <c:v>-1.9041778969111121</c:v>
              </c:pt>
              <c:pt idx="134">
                <c:v>-1.3355725274777781</c:v>
              </c:pt>
              <c:pt idx="135">
                <c:v>-0.49891728432222243</c:v>
              </c:pt>
              <c:pt idx="136">
                <c:v>-0.38644116406666684</c:v>
              </c:pt>
              <c:pt idx="137">
                <c:v>-0.65397564661111185</c:v>
              </c:pt>
            </c:numLit>
          </c:val>
        </c:ser>
        <c:ser>
          <c:idx val="3"/>
          <c:order val="3"/>
          <c:tx>
            <c:v>servicos</c:v>
          </c:tx>
          <c:spPr>
            <a:ln w="25400">
              <a:solidFill>
                <a:srgbClr val="333333"/>
              </a:solidFill>
              <a:prstDash val="solid"/>
            </a:ln>
          </c:spPr>
          <c:marker>
            <c:symbol val="none"/>
          </c:marker>
          <c:dLbls>
            <c:dLbl>
              <c:idx val="20"/>
              <c:layout>
                <c:manualLayout>
                  <c:x val="-0.10475666445309489"/>
                  <c:y val="-8.3758643072852509E-2"/>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30000">
                        <a:solidFill>
                          <a:srgbClr val="000000"/>
                        </a:solidFill>
                        <a:latin typeface="Arial"/>
                        <a:cs typeface="Arial"/>
                      </a:rPr>
                      <a:t>(2)</a:t>
                    </a:r>
                  </a:p>
                </c:rich>
              </c:tx>
              <c:spPr>
                <a:noFill/>
                <a:ln w="25400">
                  <a:noFill/>
                </a:ln>
              </c:spPr>
              <c:dLblPos val="r"/>
            </c:dLbl>
            <c:delete val="1"/>
          </c:dLbls>
          <c:cat>
            <c:strLit>
              <c:ptCount val="13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strLit>
          </c:cat>
          <c:val>
            <c:numLit>
              <c:formatCode>0.0</c:formatCode>
              <c:ptCount val="138"/>
              <c:pt idx="0">
                <c:v>-6.7743118749999978</c:v>
              </c:pt>
              <c:pt idx="1">
                <c:v>-5.6079479299999981</c:v>
              </c:pt>
              <c:pt idx="2">
                <c:v>-9.8097768572222286</c:v>
              </c:pt>
              <c:pt idx="3">
                <c:v>-13.148268377444442</c:v>
              </c:pt>
              <c:pt idx="4">
                <c:v>-17.008977573111103</c:v>
              </c:pt>
              <c:pt idx="5">
                <c:v>-15.848501811444446</c:v>
              </c:pt>
              <c:pt idx="6">
                <c:v>-14.998348537222222</c:v>
              </c:pt>
              <c:pt idx="7">
                <c:v>-11.314191643222223</c:v>
              </c:pt>
              <c:pt idx="8">
                <c:v>-13.386616411222228</c:v>
              </c:pt>
              <c:pt idx="9">
                <c:v>-10.913116105</c:v>
              </c:pt>
              <c:pt idx="10">
                <c:v>-10.249923884111105</c:v>
              </c:pt>
              <c:pt idx="11">
                <c:v>-6.0989462743333336</c:v>
              </c:pt>
              <c:pt idx="12">
                <c:v>-6.8480338821111113</c:v>
              </c:pt>
              <c:pt idx="13">
                <c:v>-6.5019641554444458</c:v>
              </c:pt>
              <c:pt idx="14">
                <c:v>-3.3288895829999992</c:v>
              </c:pt>
              <c:pt idx="15">
                <c:v>2.3820391288888874</c:v>
              </c:pt>
              <c:pt idx="16">
                <c:v>5.8020716379999993</c:v>
              </c:pt>
              <c:pt idx="17">
                <c:v>5.1580058627777756</c:v>
              </c:pt>
              <c:pt idx="18">
                <c:v>1.9573715180000002</c:v>
              </c:pt>
              <c:pt idx="19">
                <c:v>1.6589349611111115</c:v>
              </c:pt>
              <c:pt idx="20">
                <c:v>0.19288393844444451</c:v>
              </c:pt>
              <c:pt idx="21">
                <c:v>-1.2467098136666659</c:v>
              </c:pt>
              <c:pt idx="22">
                <c:v>-2.3104466136666648</c:v>
              </c:pt>
              <c:pt idx="23">
                <c:v>-2.9440436321111108</c:v>
              </c:pt>
              <c:pt idx="24">
                <c:v>-3.6293924238888873</c:v>
              </c:pt>
              <c:pt idx="25">
                <c:v>-4.0906866922222234</c:v>
              </c:pt>
              <c:pt idx="26">
                <c:v>-4.7213778874444454</c:v>
              </c:pt>
              <c:pt idx="27">
                <c:v>-5.4075417337777774</c:v>
              </c:pt>
              <c:pt idx="28">
                <c:v>-6.6746993374444443</c:v>
              </c:pt>
              <c:pt idx="29">
                <c:v>-6.7168587468888887</c:v>
              </c:pt>
              <c:pt idx="30">
                <c:v>-7.3106450626666684</c:v>
              </c:pt>
              <c:pt idx="31">
                <c:v>-6.9547463506666674</c:v>
              </c:pt>
              <c:pt idx="32">
                <c:v>-6.7568626906666713</c:v>
              </c:pt>
              <c:pt idx="33">
                <c:v>-6.2233202314444442</c:v>
              </c:pt>
              <c:pt idx="34">
                <c:v>-8.2231199635555505</c:v>
              </c:pt>
              <c:pt idx="35">
                <c:v>-6.0105318091111091</c:v>
              </c:pt>
              <c:pt idx="36">
                <c:v>-5.7997640688888881</c:v>
              </c:pt>
              <c:pt idx="37">
                <c:v>-4.1777283205555555</c:v>
              </c:pt>
              <c:pt idx="38">
                <c:v>-6.1704130495555543</c:v>
              </c:pt>
              <c:pt idx="39">
                <c:v>-5.1161959296666666</c:v>
              </c:pt>
              <c:pt idx="40">
                <c:v>-4.7295900187777775</c:v>
              </c:pt>
              <c:pt idx="41">
                <c:v>2.1847503848888876</c:v>
              </c:pt>
              <c:pt idx="42">
                <c:v>3.5668855711111109</c:v>
              </c:pt>
              <c:pt idx="43">
                <c:v>1.9676515353333337</c:v>
              </c:pt>
              <c:pt idx="44">
                <c:v>-2.8077478863333343</c:v>
              </c:pt>
              <c:pt idx="45">
                <c:v>-1.4229028440000004</c:v>
              </c:pt>
              <c:pt idx="46">
                <c:v>0.95326214911111029</c:v>
              </c:pt>
              <c:pt idx="47">
                <c:v>1.3244254458888884</c:v>
              </c:pt>
              <c:pt idx="48">
                <c:v>-0.22736134055555565</c:v>
              </c:pt>
              <c:pt idx="49">
                <c:v>0.64474239122222221</c:v>
              </c:pt>
              <c:pt idx="50">
                <c:v>1.0974649895555555</c:v>
              </c:pt>
              <c:pt idx="51">
                <c:v>3.4834040622222235</c:v>
              </c:pt>
              <c:pt idx="52">
                <c:v>3.9587117800000002</c:v>
              </c:pt>
              <c:pt idx="53">
                <c:v>4.0536069348888892</c:v>
              </c:pt>
              <c:pt idx="54">
                <c:v>2.6614924113333331</c:v>
              </c:pt>
              <c:pt idx="55">
                <c:v>2.8712534969999983</c:v>
              </c:pt>
              <c:pt idx="56">
                <c:v>3.6455063706666677</c:v>
              </c:pt>
              <c:pt idx="57">
                <c:v>3.8699370368888881</c:v>
              </c:pt>
              <c:pt idx="58">
                <c:v>5.2922397926666704</c:v>
              </c:pt>
              <c:pt idx="59">
                <c:v>5.1478170035555539</c:v>
              </c:pt>
              <c:pt idx="60">
                <c:v>6.2167355442222219</c:v>
              </c:pt>
              <c:pt idx="61">
                <c:v>4.9662301772222222</c:v>
              </c:pt>
              <c:pt idx="62">
                <c:v>5.1446034210000002</c:v>
              </c:pt>
              <c:pt idx="63">
                <c:v>6.1133699447777774</c:v>
              </c:pt>
              <c:pt idx="64">
                <c:v>5.9030479719999995</c:v>
              </c:pt>
              <c:pt idx="65">
                <c:v>4.1897989339999997</c:v>
              </c:pt>
              <c:pt idx="66">
                <c:v>0.49740410644444472</c:v>
              </c:pt>
              <c:pt idx="67">
                <c:v>-2.9531270085555579</c:v>
              </c:pt>
              <c:pt idx="68">
                <c:v>-5.7679948919999964</c:v>
              </c:pt>
              <c:pt idx="69">
                <c:v>-9.1219127516666649</c:v>
              </c:pt>
              <c:pt idx="70">
                <c:v>-10.344094577666672</c:v>
              </c:pt>
              <c:pt idx="71">
                <c:v>-10.214716453222222</c:v>
              </c:pt>
              <c:pt idx="72">
                <c:v>-12.807689099222229</c:v>
              </c:pt>
              <c:pt idx="73">
                <c:v>-18.336672567333324</c:v>
              </c:pt>
              <c:pt idx="74">
                <c:v>-23.622586422333324</c:v>
              </c:pt>
              <c:pt idx="75">
                <c:v>-25.270601809666669</c:v>
              </c:pt>
              <c:pt idx="76">
                <c:v>-24.334142645111104</c:v>
              </c:pt>
              <c:pt idx="77">
                <c:v>-23.002995437222221</c:v>
              </c:pt>
              <c:pt idx="78">
                <c:v>-20.027266470777779</c:v>
              </c:pt>
              <c:pt idx="79">
                <c:v>-15.183496610000006</c:v>
              </c:pt>
              <c:pt idx="80">
                <c:v>-12.497388118111111</c:v>
              </c:pt>
              <c:pt idx="81">
                <c:v>-10.328499696222227</c:v>
              </c:pt>
              <c:pt idx="82">
                <c:v>-10.289108381111109</c:v>
              </c:pt>
              <c:pt idx="83">
                <c:v>-9.2749863751111121</c:v>
              </c:pt>
              <c:pt idx="84">
                <c:v>-7.8099641284444443</c:v>
              </c:pt>
              <c:pt idx="85">
                <c:v>-7.8374940531111106</c:v>
              </c:pt>
              <c:pt idx="86">
                <c:v>-6.7859323506666662</c:v>
              </c:pt>
              <c:pt idx="87">
                <c:v>-7.5426724295555552</c:v>
              </c:pt>
              <c:pt idx="88">
                <c:v>-7.2931821786666662</c:v>
              </c:pt>
              <c:pt idx="89">
                <c:v>-8.8168833667777786</c:v>
              </c:pt>
              <c:pt idx="90">
                <c:v>-8.7718967664444456</c:v>
              </c:pt>
              <c:pt idx="91">
                <c:v>-10.459847501333337</c:v>
              </c:pt>
              <c:pt idx="92">
                <c:v>-9.9726234431111109</c:v>
              </c:pt>
              <c:pt idx="93">
                <c:v>-10.499861825777778</c:v>
              </c:pt>
              <c:pt idx="94">
                <c:v>-9.034817226111107</c:v>
              </c:pt>
              <c:pt idx="95">
                <c:v>-9.5931534632222188</c:v>
              </c:pt>
              <c:pt idx="96">
                <c:v>-11.065989252888897</c:v>
              </c:pt>
              <c:pt idx="97">
                <c:v>-10.852088684888894</c:v>
              </c:pt>
              <c:pt idx="98">
                <c:v>-11.886232868111113</c:v>
              </c:pt>
              <c:pt idx="99">
                <c:v>-12.09352787488889</c:v>
              </c:pt>
              <c:pt idx="100">
                <c:v>-14.376538520555556</c:v>
              </c:pt>
              <c:pt idx="101">
                <c:v>-14.690249815777777</c:v>
              </c:pt>
              <c:pt idx="102">
                <c:v>-17.13938843822223</c:v>
              </c:pt>
              <c:pt idx="103">
                <c:v>-19.608646934111096</c:v>
              </c:pt>
              <c:pt idx="104">
                <c:v>-22.701000855111108</c:v>
              </c:pt>
              <c:pt idx="105">
                <c:v>-23.575111062666668</c:v>
              </c:pt>
              <c:pt idx="106">
                <c:v>-25.675277122888897</c:v>
              </c:pt>
              <c:pt idx="107">
                <c:v>-27.48731963322221</c:v>
              </c:pt>
              <c:pt idx="108">
                <c:v>-29.40929502744445</c:v>
              </c:pt>
              <c:pt idx="109">
                <c:v>-29.53958001544445</c:v>
              </c:pt>
              <c:pt idx="110">
                <c:v>-30.049445492111101</c:v>
              </c:pt>
              <c:pt idx="111">
                <c:v>-29.891639926222222</c:v>
              </c:pt>
              <c:pt idx="112">
                <c:v>-29.508028290555547</c:v>
              </c:pt>
              <c:pt idx="113">
                <c:v>-30.338940309666668</c:v>
              </c:pt>
              <c:pt idx="114">
                <c:v>-31.500513530666659</c:v>
              </c:pt>
              <c:pt idx="115">
                <c:v>-31.206376757000001</c:v>
              </c:pt>
              <c:pt idx="116">
                <c:v>-31.157841887333326</c:v>
              </c:pt>
              <c:pt idx="117">
                <c:v>-32.74237831188892</c:v>
              </c:pt>
              <c:pt idx="118">
                <c:v>-34.781134675222205</c:v>
              </c:pt>
              <c:pt idx="119">
                <c:v>-34.461570563777776</c:v>
              </c:pt>
              <c:pt idx="120">
                <c:v>-32.687608442222206</c:v>
              </c:pt>
              <c:pt idx="121">
                <c:v>-31.479409879777762</c:v>
              </c:pt>
              <c:pt idx="122">
                <c:v>-30.32472429777777</c:v>
              </c:pt>
              <c:pt idx="123">
                <c:v>-29.024479655444448</c:v>
              </c:pt>
              <c:pt idx="124">
                <c:v>-27.929725260222217</c:v>
              </c:pt>
              <c:pt idx="125">
                <c:v>-26.587273454333324</c:v>
              </c:pt>
              <c:pt idx="126">
                <c:v>-24.72713622144445</c:v>
              </c:pt>
              <c:pt idx="127">
                <c:v>-22.315114361333332</c:v>
              </c:pt>
              <c:pt idx="128">
                <c:v>-20.182069659222226</c:v>
              </c:pt>
              <c:pt idx="129">
                <c:v>-17.206799541999992</c:v>
              </c:pt>
              <c:pt idx="130">
                <c:v>-14.752475589333335</c:v>
              </c:pt>
              <c:pt idx="131">
                <c:v>-11.662800880222225</c:v>
              </c:pt>
              <c:pt idx="132">
                <c:v>-9.3694336083333383</c:v>
              </c:pt>
              <c:pt idx="133">
                <c:v>-7.7419714384444465</c:v>
              </c:pt>
              <c:pt idx="134">
                <c:v>-6.0271899596666652</c:v>
              </c:pt>
              <c:pt idx="135">
                <c:v>-5.4263905307777778</c:v>
              </c:pt>
              <c:pt idx="136">
                <c:v>-3.3645715003333345</c:v>
              </c:pt>
              <c:pt idx="137">
                <c:v>-1.740739129666667</c:v>
              </c:pt>
            </c:numLit>
          </c:val>
        </c:ser>
        <c:marker val="1"/>
        <c:axId val="55310592"/>
        <c:axId val="55332864"/>
      </c:lineChart>
      <c:catAx>
        <c:axId val="55310592"/>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55332864"/>
        <c:crosses val="autoZero"/>
        <c:auto val="1"/>
        <c:lblAlgn val="ctr"/>
        <c:lblOffset val="100"/>
        <c:tickLblSkip val="6"/>
        <c:tickMarkSkip val="1"/>
      </c:catAx>
      <c:valAx>
        <c:axId val="55332864"/>
        <c:scaling>
          <c:orientation val="minMax"/>
          <c:max val="20"/>
          <c:min val="-8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55310592"/>
        <c:crosses val="autoZero"/>
        <c:crossBetween val="between"/>
        <c:maj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desemprego registado... 
</a:t>
            </a:r>
          </a:p>
        </c:rich>
      </c:tx>
      <c:layout>
        <c:manualLayout>
          <c:xMode val="edge"/>
          <c:yMode val="edge"/>
          <c:x val="0.29376876563001242"/>
          <c:y val="4.5197740112994364E-2"/>
        </c:manualLayout>
      </c:layout>
      <c:spPr>
        <a:noFill/>
        <a:ln w="25400">
          <a:noFill/>
        </a:ln>
      </c:spPr>
    </c:title>
    <c:plotArea>
      <c:layout>
        <c:manualLayout>
          <c:layoutTarget val="inner"/>
          <c:xMode val="edge"/>
          <c:yMode val="edge"/>
          <c:x val="8.8495830152534566E-2"/>
          <c:y val="0.24858894216182406"/>
          <c:w val="0.8377605254439916"/>
          <c:h val="0.4689291408961252"/>
        </c:manualLayout>
      </c:layout>
      <c:lineChart>
        <c:grouping val="standard"/>
        <c:ser>
          <c:idx val="0"/>
          <c:order val="0"/>
          <c:tx>
            <c:v>final</c:v>
          </c:tx>
          <c:spPr>
            <a:ln w="25400">
              <a:solidFill>
                <a:schemeClr val="accent2"/>
              </a:solidFill>
              <a:prstDash val="solid"/>
            </a:ln>
          </c:spPr>
          <c:marker>
            <c:symbol val="none"/>
          </c:marker>
          <c:dLbls>
            <c:dLbl>
              <c:idx val="71"/>
              <c:layout>
                <c:manualLayout>
                  <c:x val="-0.3510098405840863"/>
                  <c:y val="-0.19857704227649794"/>
                </c:manualLayout>
              </c:layout>
              <c:tx>
                <c:rich>
                  <a:bodyPr/>
                  <a:lstStyle/>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 no final do período </a:t>
                    </a:r>
                    <a:r>
                      <a:rPr lang="pt-PT" sz="600" b="0" i="0" u="none" strike="noStrike" baseline="0">
                        <a:solidFill>
                          <a:schemeClr val="tx2"/>
                        </a:solidFill>
                        <a:latin typeface="Arial"/>
                        <a:cs typeface="Arial"/>
                      </a:rPr>
                      <a:t>(milhares)</a:t>
                    </a:r>
                  </a:p>
                </c:rich>
              </c:tx>
              <c:spPr>
                <a:noFill/>
                <a:ln w="25400">
                  <a:noFill/>
                </a:ln>
              </c:spPr>
              <c:dLblPos val="r"/>
            </c:dLbl>
            <c:delete val="1"/>
            <c:txPr>
              <a:bodyPr/>
              <a:lstStyle/>
              <a:p>
                <a:pPr>
                  <a:defRPr baseline="0">
                    <a:solidFill>
                      <a:schemeClr val="tx2"/>
                    </a:solidFill>
                  </a:defRPr>
                </a:pPr>
                <a:endParaRPr lang="pt-PT"/>
              </a:p>
            </c:txPr>
          </c:dLbls>
          <c:cat>
            <c:strLit>
              <c:ptCount val="13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strLit>
          </c:cat>
          <c:val>
            <c:numLit>
              <c:formatCode>0.000</c:formatCode>
              <c:ptCount val="138"/>
              <c:pt idx="0">
                <c:v>402.60199999999986</c:v>
              </c:pt>
              <c:pt idx="1">
                <c:v>412.49699999999984</c:v>
              </c:pt>
              <c:pt idx="2">
                <c:v>421.05799999999999</c:v>
              </c:pt>
              <c:pt idx="3">
                <c:v>423.59500000000003</c:v>
              </c:pt>
              <c:pt idx="4">
                <c:v>418.5379999999999</c:v>
              </c:pt>
              <c:pt idx="5">
                <c:v>414.14499999999998</c:v>
              </c:pt>
              <c:pt idx="6">
                <c:v>419.375</c:v>
              </c:pt>
              <c:pt idx="7">
                <c:v>420.89099999999991</c:v>
              </c:pt>
              <c:pt idx="8">
                <c:v>440.66800000000001</c:v>
              </c:pt>
              <c:pt idx="9">
                <c:v>447.91699999999975</c:v>
              </c:pt>
              <c:pt idx="10">
                <c:v>453.72699999999975</c:v>
              </c:pt>
              <c:pt idx="11">
                <c:v>452.54199999999986</c:v>
              </c:pt>
              <c:pt idx="12">
                <c:v>464.45</c:v>
              </c:pt>
              <c:pt idx="13">
                <c:v>467.54</c:v>
              </c:pt>
              <c:pt idx="14">
                <c:v>471.089</c:v>
              </c:pt>
              <c:pt idx="15">
                <c:v>462.05599999999993</c:v>
              </c:pt>
              <c:pt idx="16">
                <c:v>452.1400000000001</c:v>
              </c:pt>
              <c:pt idx="17">
                <c:v>444.67899999999986</c:v>
              </c:pt>
              <c:pt idx="18">
                <c:v>446.09099999999989</c:v>
              </c:pt>
              <c:pt idx="19">
                <c:v>449.76</c:v>
              </c:pt>
              <c:pt idx="20">
                <c:v>466.529</c:v>
              </c:pt>
              <c:pt idx="21">
                <c:v>467.80900000000008</c:v>
              </c:pt>
              <c:pt idx="22">
                <c:v>471.19</c:v>
              </c:pt>
              <c:pt idx="23">
                <c:v>468.85199999999986</c:v>
              </c:pt>
              <c:pt idx="24">
                <c:v>483.447</c:v>
              </c:pt>
              <c:pt idx="25">
                <c:v>487.62299999999999</c:v>
              </c:pt>
              <c:pt idx="26">
                <c:v>484.48699999999985</c:v>
              </c:pt>
              <c:pt idx="27">
                <c:v>478.608</c:v>
              </c:pt>
              <c:pt idx="28">
                <c:v>470.274</c:v>
              </c:pt>
              <c:pt idx="29">
                <c:v>463.67599999999999</c:v>
              </c:pt>
              <c:pt idx="30">
                <c:v>460.41199999999975</c:v>
              </c:pt>
              <c:pt idx="31">
                <c:v>464.88799999999986</c:v>
              </c:pt>
              <c:pt idx="32">
                <c:v>482.548</c:v>
              </c:pt>
              <c:pt idx="33">
                <c:v>484.7299999999999</c:v>
              </c:pt>
              <c:pt idx="34">
                <c:v>486.31099999999986</c:v>
              </c:pt>
              <c:pt idx="35">
                <c:v>479.37299999999999</c:v>
              </c:pt>
              <c:pt idx="36">
                <c:v>491.18400000000008</c:v>
              </c:pt>
              <c:pt idx="37">
                <c:v>487.93599999999975</c:v>
              </c:pt>
              <c:pt idx="38">
                <c:v>480.16399999999999</c:v>
              </c:pt>
              <c:pt idx="39">
                <c:v>469.25299999999999</c:v>
              </c:pt>
              <c:pt idx="40">
                <c:v>457.00900000000001</c:v>
              </c:pt>
              <c:pt idx="41">
                <c:v>442.49899999999985</c:v>
              </c:pt>
              <c:pt idx="42">
                <c:v>436.9009999999999</c:v>
              </c:pt>
              <c:pt idx="43">
                <c:v>436.79199999999975</c:v>
              </c:pt>
              <c:pt idx="44">
                <c:v>448.73599999999988</c:v>
              </c:pt>
              <c:pt idx="45">
                <c:v>453.02799999999991</c:v>
              </c:pt>
              <c:pt idx="46">
                <c:v>457.72799999999989</c:v>
              </c:pt>
              <c:pt idx="47">
                <c:v>452.65100000000001</c:v>
              </c:pt>
              <c:pt idx="48">
                <c:v>457.63400000000001</c:v>
              </c:pt>
              <c:pt idx="49">
                <c:v>450.83699999999988</c:v>
              </c:pt>
              <c:pt idx="50">
                <c:v>441.35599999999999</c:v>
              </c:pt>
              <c:pt idx="51">
                <c:v>420.685</c:v>
              </c:pt>
              <c:pt idx="52">
                <c:v>397.48200000000003</c:v>
              </c:pt>
              <c:pt idx="53">
                <c:v>388.61900000000014</c:v>
              </c:pt>
              <c:pt idx="54">
                <c:v>389.57100000000003</c:v>
              </c:pt>
              <c:pt idx="55">
                <c:v>392.0379999999999</c:v>
              </c:pt>
              <c:pt idx="56">
                <c:v>397.92799999999988</c:v>
              </c:pt>
              <c:pt idx="57">
                <c:v>398.79299999999989</c:v>
              </c:pt>
              <c:pt idx="58">
                <c:v>397.19200000000001</c:v>
              </c:pt>
              <c:pt idx="59">
                <c:v>390.28</c:v>
              </c:pt>
              <c:pt idx="60">
                <c:v>399.67399999999986</c:v>
              </c:pt>
              <c:pt idx="61">
                <c:v>398.57900000000001</c:v>
              </c:pt>
              <c:pt idx="62">
                <c:v>391.0259999999999</c:v>
              </c:pt>
              <c:pt idx="63">
                <c:v>386.34100000000001</c:v>
              </c:pt>
              <c:pt idx="64">
                <c:v>383.35700000000008</c:v>
              </c:pt>
              <c:pt idx="65">
                <c:v>382.49799999999988</c:v>
              </c:pt>
              <c:pt idx="66">
                <c:v>381.7759999999999</c:v>
              </c:pt>
              <c:pt idx="67">
                <c:v>389.94400000000002</c:v>
              </c:pt>
              <c:pt idx="68">
                <c:v>395.24299999999999</c:v>
              </c:pt>
              <c:pt idx="69">
                <c:v>400.81400000000002</c:v>
              </c:pt>
              <c:pt idx="70">
                <c:v>408.5979999999999</c:v>
              </c:pt>
              <c:pt idx="71">
                <c:v>416.005</c:v>
              </c:pt>
              <c:pt idx="72">
                <c:v>447.96599999999989</c:v>
              </c:pt>
              <c:pt idx="73">
                <c:v>469.29899999999975</c:v>
              </c:pt>
              <c:pt idx="74">
                <c:v>484.13099999999986</c:v>
              </c:pt>
              <c:pt idx="75">
                <c:v>491.63499999999999</c:v>
              </c:pt>
              <c:pt idx="76">
                <c:v>489.11500000000001</c:v>
              </c:pt>
              <c:pt idx="77">
                <c:v>489.82</c:v>
              </c:pt>
              <c:pt idx="78">
                <c:v>496.68299999999999</c:v>
              </c:pt>
              <c:pt idx="79">
                <c:v>501.66300000000001</c:v>
              </c:pt>
              <c:pt idx="80">
                <c:v>510.35599999999999</c:v>
              </c:pt>
              <c:pt idx="81">
                <c:v>517.52599999999973</c:v>
              </c:pt>
              <c:pt idx="82">
                <c:v>523.67999999999995</c:v>
              </c:pt>
              <c:pt idx="83">
                <c:v>524.67400000000021</c:v>
              </c:pt>
              <c:pt idx="84">
                <c:v>560.31199999999978</c:v>
              </c:pt>
              <c:pt idx="85">
                <c:v>561.31499999999983</c:v>
              </c:pt>
              <c:pt idx="86">
                <c:v>571.75400000000002</c:v>
              </c:pt>
              <c:pt idx="87">
                <c:v>570.76800000000003</c:v>
              </c:pt>
              <c:pt idx="88">
                <c:v>560.75099999999998</c:v>
              </c:pt>
              <c:pt idx="89">
                <c:v>551.86799999999971</c:v>
              </c:pt>
              <c:pt idx="90">
                <c:v>548.06699999999978</c:v>
              </c:pt>
              <c:pt idx="91">
                <c:v>549.654</c:v>
              </c:pt>
              <c:pt idx="92">
                <c:v>555.81999999999982</c:v>
              </c:pt>
              <c:pt idx="93">
                <c:v>550.84599999999978</c:v>
              </c:pt>
              <c:pt idx="94">
                <c:v>546.92599999999982</c:v>
              </c:pt>
              <c:pt idx="95">
                <c:v>541.8399999999998</c:v>
              </c:pt>
              <c:pt idx="96">
                <c:v>557.24400000000003</c:v>
              </c:pt>
              <c:pt idx="97">
                <c:v>555.5469999999998</c:v>
              </c:pt>
              <c:pt idx="98">
                <c:v>551.86099999999976</c:v>
              </c:pt>
              <c:pt idx="99">
                <c:v>541.97400000000005</c:v>
              </c:pt>
              <c:pt idx="100">
                <c:v>530.61599999999999</c:v>
              </c:pt>
              <c:pt idx="101">
                <c:v>518.70500000000004</c:v>
              </c:pt>
              <c:pt idx="102">
                <c:v>524.11800000000005</c:v>
              </c:pt>
              <c:pt idx="103">
                <c:v>533.37199999999996</c:v>
              </c:pt>
              <c:pt idx="104">
                <c:v>554.08600000000001</c:v>
              </c:pt>
              <c:pt idx="105">
                <c:v>567.25</c:v>
              </c:pt>
              <c:pt idx="106">
                <c:v>583.41999999999996</c:v>
              </c:pt>
              <c:pt idx="107">
                <c:v>605.13400000000001</c:v>
              </c:pt>
              <c:pt idx="108">
                <c:v>637.66199999999981</c:v>
              </c:pt>
              <c:pt idx="109">
                <c:v>648.01800000000003</c:v>
              </c:pt>
              <c:pt idx="110">
                <c:v>661.40300000000002</c:v>
              </c:pt>
              <c:pt idx="111">
                <c:v>655.89800000000002</c:v>
              </c:pt>
              <c:pt idx="112">
                <c:v>641.22199999999998</c:v>
              </c:pt>
              <c:pt idx="113">
                <c:v>645.95499999999981</c:v>
              </c:pt>
              <c:pt idx="114">
                <c:v>655.34199999999976</c:v>
              </c:pt>
              <c:pt idx="115">
                <c:v>673.42099999999982</c:v>
              </c:pt>
              <c:pt idx="116">
                <c:v>683.55699999999979</c:v>
              </c:pt>
              <c:pt idx="117">
                <c:v>695</c:v>
              </c:pt>
              <c:pt idx="118">
                <c:v>697.78900000000021</c:v>
              </c:pt>
              <c:pt idx="119">
                <c:v>710.65199999999982</c:v>
              </c:pt>
              <c:pt idx="120">
                <c:v>740.06199999999978</c:v>
              </c:pt>
              <c:pt idx="121">
                <c:v>739.61099999999999</c:v>
              </c:pt>
              <c:pt idx="122">
                <c:v>734.44799999999975</c:v>
              </c:pt>
              <c:pt idx="123">
                <c:v>728.51199999999972</c:v>
              </c:pt>
              <c:pt idx="124">
                <c:v>703.20500000000004</c:v>
              </c:pt>
              <c:pt idx="125">
                <c:v>689.93299999999977</c:v>
              </c:pt>
              <c:pt idx="126">
                <c:v>688.09900000000005</c:v>
              </c:pt>
              <c:pt idx="127">
                <c:v>695.06499999999983</c:v>
              </c:pt>
              <c:pt idx="128">
                <c:v>697.29600000000005</c:v>
              </c:pt>
              <c:pt idx="129">
                <c:v>694.904</c:v>
              </c:pt>
              <c:pt idx="130">
                <c:v>692.01900000000001</c:v>
              </c:pt>
              <c:pt idx="131">
                <c:v>690.53499999999997</c:v>
              </c:pt>
              <c:pt idx="132">
                <c:v>705.32699999999977</c:v>
              </c:pt>
              <c:pt idx="133">
                <c:v>700.95399999999972</c:v>
              </c:pt>
              <c:pt idx="134">
                <c:v>689.82499999999982</c:v>
              </c:pt>
              <c:pt idx="135">
                <c:v>668.02300000000002</c:v>
              </c:pt>
              <c:pt idx="136">
                <c:v>636.41</c:v>
              </c:pt>
              <c:pt idx="137">
                <c:v>614.98199999999997</c:v>
              </c:pt>
            </c:numLit>
          </c:val>
        </c:ser>
        <c:marker val="1"/>
        <c:axId val="55425664"/>
        <c:axId val="55652736"/>
      </c:lineChart>
      <c:lineChart>
        <c:grouping val="standard"/>
        <c:ser>
          <c:idx val="1"/>
          <c:order val="1"/>
          <c:tx>
            <c:v>longo VH%</c:v>
          </c:tx>
          <c:spPr>
            <a:ln w="25400">
              <a:solidFill>
                <a:srgbClr val="808080"/>
              </a:solidFill>
              <a:prstDash val="solid"/>
            </a:ln>
          </c:spPr>
          <c:marker>
            <c:symbol val="none"/>
          </c:marker>
          <c:dLbls>
            <c:dLbl>
              <c:idx val="37"/>
              <c:layout>
                <c:manualLayout>
                  <c:x val="0.26436534190622635"/>
                  <c:y val="-0.12029716624405012"/>
                </c:manualLayout>
              </c:layout>
              <c:tx>
                <c:rich>
                  <a:bodyPr/>
                  <a:lstStyle/>
                  <a:p>
                    <a:pPr>
                      <a:defRPr sz="800" b="0" i="0" u="none" strike="noStrike" baseline="0">
                        <a:solidFill>
                          <a:srgbClr val="000000"/>
                        </a:solidFill>
                        <a:latin typeface="Arial"/>
                        <a:ea typeface="Arial"/>
                        <a:cs typeface="Arial"/>
                      </a:defRPr>
                    </a:pPr>
                    <a:r>
                      <a:rPr lang="pt-PT" sz="700" b="0" i="0" u="none" strike="noStrike" baseline="0">
                        <a:solidFill>
                          <a:srgbClr val="333333"/>
                        </a:solidFill>
                        <a:latin typeface="Arial"/>
                        <a:cs typeface="Arial"/>
                      </a:rPr>
                      <a:t>…ao longo do período </a:t>
                    </a:r>
                    <a:r>
                      <a:rPr lang="pt-PT" sz="600" b="0" i="0" u="none" strike="noStrike" baseline="0">
                        <a:solidFill>
                          <a:srgbClr val="333333"/>
                        </a:solidFill>
                        <a:latin typeface="Arial"/>
                        <a:cs typeface="Arial"/>
                      </a:rPr>
                      <a:t>(vh)</a:t>
                    </a:r>
                  </a:p>
                </c:rich>
              </c:tx>
              <c:spPr>
                <a:noFill/>
                <a:ln w="25400">
                  <a:noFill/>
                </a:ln>
              </c:spPr>
              <c:dLblPos val="r"/>
            </c:dLbl>
            <c:delete val="1"/>
          </c:dLbls>
          <c:cat>
            <c:strLit>
              <c:ptCount val="13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strLit>
          </c:cat>
          <c:val>
            <c:numLit>
              <c:formatCode>0.0</c:formatCode>
              <c:ptCount val="138"/>
              <c:pt idx="0">
                <c:v>18.363751817939722</c:v>
              </c:pt>
              <c:pt idx="1">
                <c:v>25.219242230736477</c:v>
              </c:pt>
              <c:pt idx="2">
                <c:v>23.4470716207706</c:v>
              </c:pt>
              <c:pt idx="3">
                <c:v>12.864659375774771</c:v>
              </c:pt>
              <c:pt idx="4">
                <c:v>15.684421534936989</c:v>
              </c:pt>
              <c:pt idx="5">
                <c:v>10.681557846506287</c:v>
              </c:pt>
              <c:pt idx="6">
                <c:v>11.914483528188496</c:v>
              </c:pt>
              <c:pt idx="7">
                <c:v>5.8919506889050215</c:v>
              </c:pt>
              <c:pt idx="8">
                <c:v>8.1377097213017429</c:v>
              </c:pt>
              <c:pt idx="9">
                <c:v>-0.48061287175225093</c:v>
              </c:pt>
              <c:pt idx="10">
                <c:v>-2.0618117531789779</c:v>
              </c:pt>
              <c:pt idx="11">
                <c:v>3.9882779793469334</c:v>
              </c:pt>
              <c:pt idx="12">
                <c:v>-8.1008583690987059</c:v>
              </c:pt>
              <c:pt idx="13">
                <c:v>-3.5243988123569223</c:v>
              </c:pt>
              <c:pt idx="14">
                <c:v>8.684057971014477</c:v>
              </c:pt>
              <c:pt idx="15">
                <c:v>-2.0038563862244008</c:v>
              </c:pt>
              <c:pt idx="16">
                <c:v>-3.7948362502166053</c:v>
              </c:pt>
              <c:pt idx="17">
                <c:v>3.7832399022567307</c:v>
              </c:pt>
              <c:pt idx="18">
                <c:v>2.2660835278465203E-3</c:v>
              </c:pt>
              <c:pt idx="19">
                <c:v>18.007761228100215</c:v>
              </c:pt>
              <c:pt idx="20">
                <c:v>15.490936068640741</c:v>
              </c:pt>
              <c:pt idx="21">
                <c:v>-6.8681917211328987</c:v>
              </c:pt>
              <c:pt idx="22">
                <c:v>14.242839433679123</c:v>
              </c:pt>
              <c:pt idx="23">
                <c:v>5.6013312219866274</c:v>
              </c:pt>
              <c:pt idx="24">
                <c:v>6.2463514302393515</c:v>
              </c:pt>
              <c:pt idx="25">
                <c:v>3.4628576798383595</c:v>
              </c:pt>
              <c:pt idx="26">
                <c:v>0.46084915724344822</c:v>
              </c:pt>
              <c:pt idx="27">
                <c:v>9.5591531755915256</c:v>
              </c:pt>
              <c:pt idx="28">
                <c:v>9.9397900370522763</c:v>
              </c:pt>
              <c:pt idx="29">
                <c:v>15.697626104540042</c:v>
              </c:pt>
              <c:pt idx="30">
                <c:v>-2.9798323136188669</c:v>
              </c:pt>
              <c:pt idx="31">
                <c:v>2.5146891699107767</c:v>
              </c:pt>
              <c:pt idx="32">
                <c:v>-3.9645854571352732</c:v>
              </c:pt>
              <c:pt idx="33">
                <c:v>2.9865294266721243</c:v>
              </c:pt>
              <c:pt idx="34">
                <c:v>0.91566723776890235</c:v>
              </c:pt>
              <c:pt idx="35">
                <c:v>7.426421999695032</c:v>
              </c:pt>
              <c:pt idx="36">
                <c:v>7.7578872740162907</c:v>
              </c:pt>
              <c:pt idx="37">
                <c:v>-0.95140781108082884</c:v>
              </c:pt>
              <c:pt idx="38">
                <c:v>10.151637429384545</c:v>
              </c:pt>
              <c:pt idx="39">
                <c:v>-12.392016004364828</c:v>
              </c:pt>
              <c:pt idx="40">
                <c:v>2.5932080417534698</c:v>
              </c:pt>
              <c:pt idx="41">
                <c:v>-7.6613675541092899E-2</c:v>
              </c:pt>
              <c:pt idx="42">
                <c:v>1.9595936003737213</c:v>
              </c:pt>
              <c:pt idx="43">
                <c:v>2.0331627237776262</c:v>
              </c:pt>
              <c:pt idx="44">
                <c:v>-5.1374145703068157</c:v>
              </c:pt>
              <c:pt idx="45">
                <c:v>8.8493062522478247</c:v>
              </c:pt>
              <c:pt idx="46">
                <c:v>2.6994397389221052</c:v>
              </c:pt>
              <c:pt idx="47">
                <c:v>-1.1994889751111852</c:v>
              </c:pt>
              <c:pt idx="48">
                <c:v>-5.9345033472046245</c:v>
              </c:pt>
              <c:pt idx="49">
                <c:v>-1.8133467825130141</c:v>
              </c:pt>
              <c:pt idx="50">
                <c:v>-10.340107199321324</c:v>
              </c:pt>
              <c:pt idx="51">
                <c:v>-1.4868827360718266</c:v>
              </c:pt>
              <c:pt idx="52">
                <c:v>-2.6759438804608178</c:v>
              </c:pt>
              <c:pt idx="53">
                <c:v>-5.7049070346942727</c:v>
              </c:pt>
              <c:pt idx="54">
                <c:v>2.8794612177578172</c:v>
              </c:pt>
              <c:pt idx="55">
                <c:v>-6.0750364086086144</c:v>
              </c:pt>
              <c:pt idx="56">
                <c:v>-13.236353603016688</c:v>
              </c:pt>
              <c:pt idx="57">
                <c:v>-3.3649833055091731</c:v>
              </c:pt>
              <c:pt idx="58">
                <c:v>-12.73649020976452</c:v>
              </c:pt>
              <c:pt idx="59">
                <c:v>-15.136131797610219</c:v>
              </c:pt>
              <c:pt idx="60">
                <c:v>-3.3870149853992837</c:v>
              </c:pt>
              <c:pt idx="61">
                <c:v>2.7153864113938821</c:v>
              </c:pt>
              <c:pt idx="62">
                <c:v>-7.5479001354751274</c:v>
              </c:pt>
              <c:pt idx="63">
                <c:v>21.472974396796964</c:v>
              </c:pt>
              <c:pt idx="64">
                <c:v>-0.22502461206693747</c:v>
              </c:pt>
              <c:pt idx="65">
                <c:v>10.466268580866478</c:v>
              </c:pt>
              <c:pt idx="66">
                <c:v>12.996815924829107</c:v>
              </c:pt>
              <c:pt idx="67">
                <c:v>6.1923162117594819</c:v>
              </c:pt>
              <c:pt idx="68">
                <c:v>16.418147768630085</c:v>
              </c:pt>
              <c:pt idx="69">
                <c:v>18.77485648473068</c:v>
              </c:pt>
              <c:pt idx="70">
                <c:v>24.83581712553676</c:v>
              </c:pt>
              <c:pt idx="71">
                <c:v>37.141647855530465</c:v>
              </c:pt>
              <c:pt idx="72">
                <c:v>27.29674943893432</c:v>
              </c:pt>
              <c:pt idx="73">
                <c:v>37.696906326006413</c:v>
              </c:pt>
              <c:pt idx="74">
                <c:v>52.915590910148161</c:v>
              </c:pt>
              <c:pt idx="75">
                <c:v>26.229508196721312</c:v>
              </c:pt>
              <c:pt idx="76">
                <c:v>21.848423624489023</c:v>
              </c:pt>
              <c:pt idx="77">
                <c:v>21.523209274508911</c:v>
              </c:pt>
              <c:pt idx="78">
                <c:v>18.546543706155909</c:v>
              </c:pt>
              <c:pt idx="79">
                <c:v>17.572484761397078</c:v>
              </c:pt>
              <c:pt idx="80">
                <c:v>10.154032931178406</c:v>
              </c:pt>
              <c:pt idx="81">
                <c:v>-0.78937001909032967</c:v>
              </c:pt>
              <c:pt idx="82">
                <c:v>3.1986106193198074</c:v>
              </c:pt>
              <c:pt idx="83">
                <c:v>-1.5184247885932978</c:v>
              </c:pt>
              <c:pt idx="84">
                <c:v>-1.0478573662809021</c:v>
              </c:pt>
              <c:pt idx="85">
                <c:v>-9.2394803308186297</c:v>
              </c:pt>
              <c:pt idx="86">
                <c:v>-2.0717034513180077</c:v>
              </c:pt>
              <c:pt idx="87">
                <c:v>-7.4967360681646458</c:v>
              </c:pt>
              <c:pt idx="88">
                <c:v>-7.2590907338140571</c:v>
              </c:pt>
              <c:pt idx="89">
                <c:v>-12.763339705854515</c:v>
              </c:pt>
              <c:pt idx="90">
                <c:v>-13.848071808510628</c:v>
              </c:pt>
              <c:pt idx="91">
                <c:v>-0.52435490547813068</c:v>
              </c:pt>
              <c:pt idx="92">
                <c:v>-5.4142672140633081</c:v>
              </c:pt>
              <c:pt idx="93">
                <c:v>-13.290878270032518</c:v>
              </c:pt>
              <c:pt idx="94">
                <c:v>-6.4587281877001601</c:v>
              </c:pt>
              <c:pt idx="95">
                <c:v>-0.81061318291028028</c:v>
              </c:pt>
              <c:pt idx="96">
                <c:v>-9.0923459344511954</c:v>
              </c:pt>
              <c:pt idx="97">
                <c:v>-8.3994179701709673</c:v>
              </c:pt>
              <c:pt idx="98">
                <c:v>-15.211009459312526</c:v>
              </c:pt>
              <c:pt idx="99">
                <c:v>-14.617070271876397</c:v>
              </c:pt>
              <c:pt idx="100">
                <c:v>4.9562379160516423</c:v>
              </c:pt>
              <c:pt idx="101">
                <c:v>4.6888561013712859</c:v>
              </c:pt>
              <c:pt idx="102">
                <c:v>6.1857261378764665</c:v>
              </c:pt>
              <c:pt idx="103">
                <c:v>6.6048391891088576</c:v>
              </c:pt>
              <c:pt idx="104">
                <c:v>17.195875087392228</c:v>
              </c:pt>
              <c:pt idx="105">
                <c:v>22.427700870055286</c:v>
              </c:pt>
              <c:pt idx="106">
                <c:v>20.015370910551766</c:v>
              </c:pt>
              <c:pt idx="107">
                <c:v>35.198095920129809</c:v>
              </c:pt>
              <c:pt idx="108">
                <c:v>19.88335519764815</c:v>
              </c:pt>
              <c:pt idx="109">
                <c:v>19.590167189547671</c:v>
              </c:pt>
              <c:pt idx="110">
                <c:v>19.859676119293631</c:v>
              </c:pt>
              <c:pt idx="111">
                <c:v>15.188028797007203</c:v>
              </c:pt>
              <c:pt idx="112">
                <c:v>12.577993463404978</c:v>
              </c:pt>
              <c:pt idx="113">
                <c:v>16.406557648863178</c:v>
              </c:pt>
              <c:pt idx="114">
                <c:v>12.959026074316364</c:v>
              </c:pt>
              <c:pt idx="115">
                <c:v>12.35036062160755</c:v>
              </c:pt>
              <c:pt idx="116">
                <c:v>-7.0517759936367552</c:v>
              </c:pt>
              <c:pt idx="117">
                <c:v>8.9624812981931292</c:v>
              </c:pt>
              <c:pt idx="118">
                <c:v>1.6897103769465853</c:v>
              </c:pt>
              <c:pt idx="119">
                <c:v>-15.566772605471435</c:v>
              </c:pt>
              <c:pt idx="120">
                <c:v>-1.7508470777465761</c:v>
              </c:pt>
              <c:pt idx="121">
                <c:v>-5.1736733745101926</c:v>
              </c:pt>
              <c:pt idx="122">
                <c:v>-2.9574042091427342</c:v>
              </c:pt>
              <c:pt idx="123">
                <c:v>9.5015105740181127</c:v>
              </c:pt>
              <c:pt idx="124">
                <c:v>-3.9922582915457019</c:v>
              </c:pt>
              <c:pt idx="125">
                <c:v>-6.3705154455621766</c:v>
              </c:pt>
              <c:pt idx="126">
                <c:v>1.2579021024015979</c:v>
              </c:pt>
              <c:pt idx="127">
                <c:v>-3.9377895433487677</c:v>
              </c:pt>
              <c:pt idx="128">
                <c:v>7.2043643365245815</c:v>
              </c:pt>
              <c:pt idx="129">
                <c:v>4.6856433682765042</c:v>
              </c:pt>
              <c:pt idx="130">
                <c:v>-2.083840219833677</c:v>
              </c:pt>
              <c:pt idx="131">
                <c:v>6.655472728614666</c:v>
              </c:pt>
              <c:pt idx="132">
                <c:v>-0.40659679821795092</c:v>
              </c:pt>
              <c:pt idx="133">
                <c:v>2.9433394032777569</c:v>
              </c:pt>
              <c:pt idx="134">
                <c:v>-11.692443380476892</c:v>
              </c:pt>
              <c:pt idx="135">
                <c:v>-9.2788660504897198</c:v>
              </c:pt>
              <c:pt idx="136">
                <c:v>-8.9121430927683924</c:v>
              </c:pt>
              <c:pt idx="137">
                <c:v>-3.8469583737425697</c:v>
              </c:pt>
            </c:numLit>
          </c:val>
        </c:ser>
        <c:marker val="1"/>
        <c:axId val="55654272"/>
        <c:axId val="55655808"/>
      </c:lineChart>
      <c:catAx>
        <c:axId val="55425664"/>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55652736"/>
        <c:crosses val="autoZero"/>
        <c:auto val="1"/>
        <c:lblAlgn val="ctr"/>
        <c:lblOffset val="100"/>
        <c:tickLblSkip val="1"/>
        <c:tickMarkSkip val="1"/>
      </c:catAx>
      <c:valAx>
        <c:axId val="55652736"/>
        <c:scaling>
          <c:orientation val="minMax"/>
          <c:max val="800"/>
          <c:min val="10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55425664"/>
        <c:crosses val="autoZero"/>
        <c:crossBetween val="between"/>
        <c:majorUnit val="100"/>
        <c:minorUnit val="100"/>
      </c:valAx>
      <c:catAx>
        <c:axId val="55654272"/>
        <c:scaling>
          <c:orientation val="minMax"/>
        </c:scaling>
        <c:delete val="1"/>
        <c:axPos val="b"/>
        <c:numFmt formatCode="0.0" sourceLinked="1"/>
        <c:tickLblPos val="none"/>
        <c:crossAx val="55655808"/>
        <c:crosses val="autoZero"/>
        <c:auto val="1"/>
        <c:lblAlgn val="ctr"/>
        <c:lblOffset val="100"/>
      </c:catAx>
      <c:valAx>
        <c:axId val="55655808"/>
        <c:scaling>
          <c:orientation val="minMax"/>
          <c:max val="100"/>
          <c:min val="-30"/>
        </c:scaling>
        <c:axPos val="r"/>
        <c:numFmt formatCode="0" sourceLinked="0"/>
        <c:majorTickMark val="none"/>
        <c:tickLblPos val="nextTo"/>
        <c:spPr>
          <a:ln w="3175">
            <a:solidFill>
              <a:srgbClr val="FFFFFF"/>
            </a:solidFill>
            <a:prstDash val="solid"/>
          </a:ln>
        </c:spPr>
        <c:txPr>
          <a:bodyPr rot="0" vert="horz"/>
          <a:lstStyle/>
          <a:p>
            <a:pPr>
              <a:defRPr sz="600" b="0" i="0" u="none" strike="noStrike" baseline="0">
                <a:solidFill>
                  <a:schemeClr val="tx2"/>
                </a:solidFill>
                <a:latin typeface="Arial"/>
                <a:ea typeface="Arial"/>
                <a:cs typeface="Arial"/>
              </a:defRPr>
            </a:pPr>
            <a:endParaRPr lang="pt-PT"/>
          </a:p>
        </c:txPr>
        <c:crossAx val="55654272"/>
        <c:crosses val="max"/>
        <c:crossBetween val="between"/>
      </c:valAx>
      <c:spPr>
        <a:gradFill rotWithShape="0">
          <a:gsLst>
            <a:gs pos="0">
              <a:srgbClr val="EBF7FF"/>
            </a:gs>
            <a:gs pos="100000">
              <a:srgbClr val="FFFFFF"/>
            </a:gs>
          </a:gsLst>
          <a:lin ang="5400000" scaled="1"/>
        </a:gradFill>
        <a:ln w="25400">
          <a:noFill/>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c:lang val="pt-PT"/>
  <c:chart>
    <c:title>
      <c:tx>
        <c:rich>
          <a:bodyPr/>
          <a:lstStyle/>
          <a:p>
            <a:pPr algn="ct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perspetivas de evolução do emprego nos próximos 3 meses</a:t>
            </a:r>
            <a:r>
              <a:rPr lang="pt-PT" sz="800" b="0" i="0" u="none" strike="noStrike" baseline="0">
                <a:solidFill>
                  <a:schemeClr val="tx2"/>
                </a:solidFill>
                <a:latin typeface="Arial"/>
                <a:cs typeface="Arial"/>
              </a:rPr>
              <a:t> </a:t>
            </a:r>
            <a:r>
              <a:rPr lang="pt-PT" sz="700" b="0" i="0" u="none" strike="noStrike" baseline="0">
                <a:solidFill>
                  <a:schemeClr val="tx2"/>
                </a:solidFill>
                <a:latin typeface="Arial"/>
                <a:cs typeface="Arial"/>
              </a:rPr>
              <a:t>(sre/mm3m)</a:t>
            </a:r>
          </a:p>
        </c:rich>
      </c:tx>
      <c:layout>
        <c:manualLayout>
          <c:xMode val="edge"/>
          <c:yMode val="edge"/>
          <c:x val="0.10682523734978262"/>
          <c:y val="5.4945054945054984E-3"/>
        </c:manualLayout>
      </c:layout>
      <c:spPr>
        <a:noFill/>
        <a:ln w="25400">
          <a:noFill/>
        </a:ln>
      </c:spPr>
    </c:title>
    <c:plotArea>
      <c:layout>
        <c:manualLayout>
          <c:layoutTarget val="inner"/>
          <c:xMode val="edge"/>
          <c:yMode val="edge"/>
          <c:x val="8.3086173796500948E-2"/>
          <c:y val="0.20329670329670341"/>
          <c:w val="0.90504582171188463"/>
          <c:h val="0.51648351648351665"/>
        </c:manualLayout>
      </c:layout>
      <c:lineChart>
        <c:grouping val="standard"/>
        <c:ser>
          <c:idx val="0"/>
          <c:order val="0"/>
          <c:tx>
            <c:v>industria</c:v>
          </c:tx>
          <c:spPr>
            <a:ln w="25400">
              <a:solidFill>
                <a:srgbClr val="808080"/>
              </a:solidFill>
              <a:prstDash val="solid"/>
            </a:ln>
          </c:spPr>
          <c:marker>
            <c:symbol val="none"/>
          </c:marker>
          <c:dLbls>
            <c:dLbl>
              <c:idx val="8"/>
              <c:layout>
                <c:manualLayout>
                  <c:x val="0.26630830720628362"/>
                  <c:y val="0.15864209281532499"/>
                </c:manualLayout>
              </c:layout>
              <c:tx>
                <c:rich>
                  <a:bodyPr/>
                  <a:lstStyle/>
                  <a:p>
                    <a:pPr>
                      <a:defRPr sz="800" b="0" i="0" u="none" strike="noStrike" baseline="0">
                        <a:solidFill>
                          <a:schemeClr val="bg1">
                            <a:lumMod val="50000"/>
                          </a:schemeClr>
                        </a:solidFill>
                        <a:latin typeface="Arial"/>
                        <a:ea typeface="Arial"/>
                        <a:cs typeface="Arial"/>
                      </a:defRPr>
                    </a:pPr>
                    <a:r>
                      <a:rPr lang="pt-PT" sz="700" b="1" i="0" u="none" strike="noStrike" baseline="0">
                        <a:solidFill>
                          <a:schemeClr val="bg1">
                            <a:lumMod val="50000"/>
                          </a:schemeClr>
                        </a:solidFill>
                        <a:latin typeface="Arial"/>
                        <a:cs typeface="Arial"/>
                      </a:rPr>
                      <a:t>indústria </a:t>
                    </a:r>
                  </a:p>
                </c:rich>
              </c:tx>
              <c:spPr>
                <a:noFill/>
                <a:ln w="25400">
                  <a:noFill/>
                </a:ln>
              </c:spPr>
              <c:dLblPos val="r"/>
            </c:dLbl>
            <c:delete val="1"/>
            <c:txPr>
              <a:bodyPr/>
              <a:lstStyle/>
              <a:p>
                <a:pPr>
                  <a:defRPr>
                    <a:solidFill>
                      <a:schemeClr val="bg1">
                        <a:lumMod val="50000"/>
                      </a:schemeClr>
                    </a:solidFill>
                  </a:defRPr>
                </a:pPr>
                <a:endParaRPr lang="pt-PT"/>
              </a:p>
            </c:txPr>
          </c:dLbls>
          <c:cat>
            <c:strLit>
              <c:ptCount val="13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strLit>
          </c:cat>
          <c:val>
            <c:numLit>
              <c:formatCode>0.0</c:formatCode>
              <c:ptCount val="138"/>
              <c:pt idx="0">
                <c:v>-12</c:v>
              </c:pt>
              <c:pt idx="1">
                <c:v>-12</c:v>
              </c:pt>
              <c:pt idx="2">
                <c:v>-12.036239894658335</c:v>
              </c:pt>
              <c:pt idx="3">
                <c:v>-13.702906561325003</c:v>
              </c:pt>
              <c:pt idx="4">
                <c:v>-14.369573227991669</c:v>
              </c:pt>
              <c:pt idx="5">
                <c:v>-13.369573227991669</c:v>
              </c:pt>
              <c:pt idx="6">
                <c:v>-12.036239894658335</c:v>
              </c:pt>
              <c:pt idx="7">
                <c:v>-12.369573227991669</c:v>
              </c:pt>
              <c:pt idx="8">
                <c:v>-12.369573227991669</c:v>
              </c:pt>
              <c:pt idx="9">
                <c:v>-12.036239894658335</c:v>
              </c:pt>
              <c:pt idx="10">
                <c:v>-12.702906561325003</c:v>
              </c:pt>
              <c:pt idx="11">
                <c:v>-12.702906561325003</c:v>
              </c:pt>
              <c:pt idx="12">
                <c:v>-13.036239894658335</c:v>
              </c:pt>
              <c:pt idx="13">
                <c:v>-11.369573227991669</c:v>
              </c:pt>
              <c:pt idx="14">
                <c:v>-11.369573227991669</c:v>
              </c:pt>
              <c:pt idx="15">
                <c:v>-11.036239894658335</c:v>
              </c:pt>
              <c:pt idx="16">
                <c:v>-11.036239894658335</c:v>
              </c:pt>
              <c:pt idx="17">
                <c:v>-11.036239894658335</c:v>
              </c:pt>
              <c:pt idx="18">
                <c:v>-11.702906561325003</c:v>
              </c:pt>
              <c:pt idx="19">
                <c:v>-12.036239894658335</c:v>
              </c:pt>
              <c:pt idx="20">
                <c:v>-12.702906561325003</c:v>
              </c:pt>
              <c:pt idx="21">
                <c:v>-13.369573227991669</c:v>
              </c:pt>
              <c:pt idx="22">
                <c:v>-13.369573227991669</c:v>
              </c:pt>
              <c:pt idx="23">
                <c:v>-13.036239894658335</c:v>
              </c:pt>
              <c:pt idx="24">
                <c:v>-10.702906561325003</c:v>
              </c:pt>
              <c:pt idx="25">
                <c:v>-12.036239894658335</c:v>
              </c:pt>
              <c:pt idx="26">
                <c:v>-12.036239894658335</c:v>
              </c:pt>
              <c:pt idx="27">
                <c:v>-13.369573227991669</c:v>
              </c:pt>
              <c:pt idx="28">
                <c:v>-11.369573227991669</c:v>
              </c:pt>
              <c:pt idx="29">
                <c:v>-11.369573227991669</c:v>
              </c:pt>
              <c:pt idx="30">
                <c:v>-11.036239894658335</c:v>
              </c:pt>
              <c:pt idx="31">
                <c:v>-11.369573227991669</c:v>
              </c:pt>
              <c:pt idx="32">
                <c:v>-12.036239894658335</c:v>
              </c:pt>
              <c:pt idx="33">
                <c:v>-12.036239894658335</c:v>
              </c:pt>
              <c:pt idx="34">
                <c:v>-12.702906561325003</c:v>
              </c:pt>
              <c:pt idx="35">
                <c:v>-12.369573227991669</c:v>
              </c:pt>
              <c:pt idx="36">
                <c:v>-13.702906561325003</c:v>
              </c:pt>
              <c:pt idx="37">
                <c:v>-12.702906561325003</c:v>
              </c:pt>
              <c:pt idx="38">
                <c:v>-10.369573227991671</c:v>
              </c:pt>
              <c:pt idx="39">
                <c:v>-8.702906561325003</c:v>
              </c:pt>
              <c:pt idx="40">
                <c:v>-8.0362398946583369</c:v>
              </c:pt>
              <c:pt idx="41">
                <c:v>-6.036239894658336</c:v>
              </c:pt>
              <c:pt idx="42">
                <c:v>-3.7029065613250007</c:v>
              </c:pt>
              <c:pt idx="43">
                <c:v>-2.3695732279916677</c:v>
              </c:pt>
              <c:pt idx="44">
                <c:v>-3.7029065613250007</c:v>
              </c:pt>
              <c:pt idx="45">
                <c:v>-5.3695732279916664</c:v>
              </c:pt>
              <c:pt idx="46">
                <c:v>-5.3695732279916664</c:v>
              </c:pt>
              <c:pt idx="47">
                <c:v>-6.3695732279916664</c:v>
              </c:pt>
              <c:pt idx="48">
                <c:v>-5.3695732279916664</c:v>
              </c:pt>
              <c:pt idx="49">
                <c:v>-6.036239894658336</c:v>
              </c:pt>
              <c:pt idx="50">
                <c:v>-4.7029065613249976</c:v>
              </c:pt>
              <c:pt idx="51">
                <c:v>-3.7029065613250007</c:v>
              </c:pt>
              <c:pt idx="52">
                <c:v>-3.0362398946583333</c:v>
              </c:pt>
              <c:pt idx="53">
                <c:v>-1.7029065613250001</c:v>
              </c:pt>
              <c:pt idx="54">
                <c:v>-2.0362398946583333</c:v>
              </c:pt>
              <c:pt idx="55">
                <c:v>-2.3695732279916677</c:v>
              </c:pt>
              <c:pt idx="56">
                <c:v>-2.7029065613250007</c:v>
              </c:pt>
              <c:pt idx="57">
                <c:v>-2.7029065613250007</c:v>
              </c:pt>
              <c:pt idx="58">
                <c:v>-3.3695732279916677</c:v>
              </c:pt>
              <c:pt idx="59">
                <c:v>-2.7029065613250007</c:v>
              </c:pt>
              <c:pt idx="60">
                <c:v>-3.0362398946583333</c:v>
              </c:pt>
              <c:pt idx="61">
                <c:v>-2.3695732279916677</c:v>
              </c:pt>
              <c:pt idx="62">
                <c:v>-3.7029065613250007</c:v>
              </c:pt>
              <c:pt idx="63">
                <c:v>-2.0362398946583333</c:v>
              </c:pt>
              <c:pt idx="64">
                <c:v>-1.7029065613250001</c:v>
              </c:pt>
              <c:pt idx="65">
                <c:v>-2.3695732279916677</c:v>
              </c:pt>
              <c:pt idx="66">
                <c:v>-5.036239894658336</c:v>
              </c:pt>
              <c:pt idx="67">
                <c:v>-6.036239894658336</c:v>
              </c:pt>
              <c:pt idx="68">
                <c:v>-7.7029065613249976</c:v>
              </c:pt>
              <c:pt idx="69">
                <c:v>-11.036239894658335</c:v>
              </c:pt>
              <c:pt idx="70">
                <c:v>-17.036239894658326</c:v>
              </c:pt>
              <c:pt idx="71">
                <c:v>-22.369573227991662</c:v>
              </c:pt>
              <c:pt idx="72">
                <c:v>-23.702906561324983</c:v>
              </c:pt>
              <c:pt idx="73">
                <c:v>-22.702906561324983</c:v>
              </c:pt>
              <c:pt idx="74">
                <c:v>-21.369573227991662</c:v>
              </c:pt>
              <c:pt idx="75">
                <c:v>-20.369573227991662</c:v>
              </c:pt>
              <c:pt idx="76">
                <c:v>-18.466506069238889</c:v>
              </c:pt>
              <c:pt idx="77">
                <c:v>-15.813354880019444</c:v>
              </c:pt>
              <c:pt idx="78">
                <c:v>-14.613226629533335</c:v>
              </c:pt>
              <c:pt idx="79">
                <c:v>-13.611710894066666</c:v>
              </c:pt>
              <c:pt idx="80">
                <c:v>-12.258621154166667</c:v>
              </c:pt>
              <c:pt idx="81">
                <c:v>-10.5970439097</c:v>
              </c:pt>
              <c:pt idx="82">
                <c:v>-8.6671401817999989</c:v>
              </c:pt>
              <c:pt idx="83">
                <c:v>-8.5938224071666678</c:v>
              </c:pt>
              <c:pt idx="84">
                <c:v>-8.306434496366677</c:v>
              </c:pt>
              <c:pt idx="85">
                <c:v>-8.3235405485333356</c:v>
              </c:pt>
              <c:pt idx="86">
                <c:v>-6.3326816739000007</c:v>
              </c:pt>
              <c:pt idx="87">
                <c:v>-6.2949212096999974</c:v>
              </c:pt>
              <c:pt idx="88">
                <c:v>-6.2755273095333353</c:v>
              </c:pt>
              <c:pt idx="89">
                <c:v>-6.5103645946333364</c:v>
              </c:pt>
              <c:pt idx="90">
                <c:v>-5.1938232901000001</c:v>
              </c:pt>
              <c:pt idx="91">
                <c:v>-4.7873935623000001</c:v>
              </c:pt>
              <c:pt idx="92">
                <c:v>-4.0098833972666688</c:v>
              </c:pt>
              <c:pt idx="93">
                <c:v>-5.0275974541333328</c:v>
              </c:pt>
              <c:pt idx="94">
                <c:v>-4.3700699850333375</c:v>
              </c:pt>
              <c:pt idx="95">
                <c:v>-5.5547231414666687</c:v>
              </c:pt>
              <c:pt idx="96">
                <c:v>-4.652176395599998</c:v>
              </c:pt>
              <c:pt idx="97">
                <c:v>-5.266267853266668</c:v>
              </c:pt>
              <c:pt idx="98">
                <c:v>-5.1724659387666669</c:v>
              </c:pt>
              <c:pt idx="99">
                <c:v>-4.4171584549666685</c:v>
              </c:pt>
              <c:pt idx="100">
                <c:v>-3.2837325110333353</c:v>
              </c:pt>
              <c:pt idx="101">
                <c:v>-3.0329619842666657</c:v>
              </c:pt>
              <c:pt idx="102">
                <c:v>-5.3356642926000024</c:v>
              </c:pt>
              <c:pt idx="103">
                <c:v>-7.0659976844666685</c:v>
              </c:pt>
              <c:pt idx="104">
                <c:v>-8.3537023571333382</c:v>
              </c:pt>
              <c:pt idx="105">
                <c:v>-9.0961019475000011</c:v>
              </c:pt>
              <c:pt idx="106">
                <c:v>-11.184360892333331</c:v>
              </c:pt>
              <c:pt idx="107">
                <c:v>-12.811830500766673</c:v>
              </c:pt>
              <c:pt idx="108">
                <c:v>-13.761503702166669</c:v>
              </c:pt>
              <c:pt idx="109">
                <c:v>-14.197459116766671</c:v>
              </c:pt>
              <c:pt idx="110">
                <c:v>-14.740062723366668</c:v>
              </c:pt>
              <c:pt idx="111">
                <c:v>-14.218077882833329</c:v>
              </c:pt>
              <c:pt idx="112">
                <c:v>-13.3916688737</c:v>
              </c:pt>
              <c:pt idx="113">
                <c:v>-12.527311916833328</c:v>
              </c:pt>
              <c:pt idx="114">
                <c:v>-12.699042278233337</c:v>
              </c:pt>
              <c:pt idx="115">
                <c:v>-12.586290226333332</c:v>
              </c:pt>
              <c:pt idx="116">
                <c:v>-12.849435307366674</c:v>
              </c:pt>
              <c:pt idx="117">
                <c:v>-14.166917853500005</c:v>
              </c:pt>
              <c:pt idx="118">
                <c:v>-15.810042955800004</c:v>
              </c:pt>
              <c:pt idx="119">
                <c:v>-17.051335558999991</c:v>
              </c:pt>
              <c:pt idx="120">
                <c:v>-15.90324298026667</c:v>
              </c:pt>
              <c:pt idx="121">
                <c:v>-14.437682153100003</c:v>
              </c:pt>
              <c:pt idx="122">
                <c:v>-12.704199960866667</c:v>
              </c:pt>
              <c:pt idx="123">
                <c:v>-11.733459325233333</c:v>
              </c:pt>
              <c:pt idx="124">
                <c:v>-11.179604994966672</c:v>
              </c:pt>
              <c:pt idx="125">
                <c:v>-10.0295557677</c:v>
              </c:pt>
              <c:pt idx="126">
                <c:v>-9.2522993223000007</c:v>
              </c:pt>
              <c:pt idx="127">
                <c:v>-8.4027187184666694</c:v>
              </c:pt>
              <c:pt idx="128">
                <c:v>-8.3579106861333354</c:v>
              </c:pt>
              <c:pt idx="129">
                <c:v>-8.3693327617333342</c:v>
              </c:pt>
              <c:pt idx="130">
                <c:v>-7.7938516174666681</c:v>
              </c:pt>
              <c:pt idx="131">
                <c:v>-8.1068393295000032</c:v>
              </c:pt>
              <c:pt idx="132">
                <c:v>-5.6671867769333302</c:v>
              </c:pt>
              <c:pt idx="133">
                <c:v>-4.1809470567666667</c:v>
              </c:pt>
              <c:pt idx="134">
                <c:v>-1.5317881861</c:v>
              </c:pt>
              <c:pt idx="135">
                <c:v>-1.609357427633334</c:v>
              </c:pt>
              <c:pt idx="136">
                <c:v>-1.8306645806666666</c:v>
              </c:pt>
              <c:pt idx="137">
                <c:v>-1.8645297941999996</c:v>
              </c:pt>
            </c:numLit>
          </c:val>
        </c:ser>
        <c:ser>
          <c:idx val="1"/>
          <c:order val="1"/>
          <c:tx>
            <c:v>construcao</c:v>
          </c:tx>
          <c:spPr>
            <a:ln w="25400">
              <a:solidFill>
                <a:schemeClr val="tx2"/>
              </a:solidFill>
              <a:prstDash val="solid"/>
            </a:ln>
          </c:spPr>
          <c:marker>
            <c:symbol val="none"/>
          </c:marker>
          <c:dLbls>
            <c:dLbl>
              <c:idx val="3"/>
              <c:layout>
                <c:manualLayout>
                  <c:x val="4.7175557061301986E-3"/>
                  <c:y val="-1.8641515964350801E-2"/>
                </c:manualLayout>
              </c:layout>
              <c:tx>
                <c:rich>
                  <a:bodyPr/>
                  <a:lstStyle/>
                  <a:p>
                    <a:pPr>
                      <a:defRPr sz="700" b="1" i="0" u="none" strike="noStrike" baseline="0">
                        <a:solidFill>
                          <a:schemeClr val="tx2"/>
                        </a:solidFill>
                        <a:latin typeface="Arial"/>
                        <a:ea typeface="Arial"/>
                        <a:cs typeface="Arial"/>
                      </a:defRPr>
                    </a:pPr>
                    <a:r>
                      <a:rPr lang="pt-PT" baseline="0">
                        <a:solidFill>
                          <a:schemeClr val="tx2"/>
                        </a:solidFill>
                      </a:rPr>
                      <a:t>c</a:t>
                    </a:r>
                    <a:r>
                      <a:rPr lang="pt-PT"/>
                      <a:t>onstrução</a:t>
                    </a:r>
                  </a:p>
                </c:rich>
              </c:tx>
              <c:spPr>
                <a:noFill/>
                <a:ln w="25400">
                  <a:noFill/>
                </a:ln>
              </c:spPr>
              <c:dLblPos val="r"/>
            </c:dLbl>
            <c:delete val="1"/>
            <c:txPr>
              <a:bodyPr/>
              <a:lstStyle/>
              <a:p>
                <a:pPr>
                  <a:defRPr baseline="0">
                    <a:solidFill>
                      <a:schemeClr val="tx2"/>
                    </a:solidFill>
                  </a:defRPr>
                </a:pPr>
                <a:endParaRPr lang="pt-PT"/>
              </a:p>
            </c:txPr>
          </c:dLbls>
          <c:cat>
            <c:strLit>
              <c:ptCount val="13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strLit>
          </c:cat>
          <c:val>
            <c:numLit>
              <c:formatCode>0.0</c:formatCode>
              <c:ptCount val="138"/>
              <c:pt idx="0">
                <c:v>-33.383333367000006</c:v>
              </c:pt>
              <c:pt idx="1">
                <c:v>-30.831676555333321</c:v>
              </c:pt>
              <c:pt idx="2">
                <c:v>-31.690387847333319</c:v>
              </c:pt>
              <c:pt idx="3">
                <c:v>-29.538781873999984</c:v>
              </c:pt>
              <c:pt idx="4">
                <c:v>-28.588281753333323</c:v>
              </c:pt>
              <c:pt idx="5">
                <c:v>-29.032008126333327</c:v>
              </c:pt>
              <c:pt idx="6">
                <c:v>-27.675503228333323</c:v>
              </c:pt>
              <c:pt idx="7">
                <c:v>-27.138661630000001</c:v>
              </c:pt>
              <c:pt idx="8">
                <c:v>-25.057276669999997</c:v>
              </c:pt>
              <c:pt idx="9">
                <c:v>-23.271105468000016</c:v>
              </c:pt>
              <c:pt idx="10">
                <c:v>-21.568981918999999</c:v>
              </c:pt>
              <c:pt idx="11">
                <c:v>-20.666247178999992</c:v>
              </c:pt>
              <c:pt idx="12">
                <c:v>-19.883877514666665</c:v>
              </c:pt>
              <c:pt idx="13">
                <c:v>-18.917011253666676</c:v>
              </c:pt>
              <c:pt idx="14">
                <c:v>-17.612395329333332</c:v>
              </c:pt>
              <c:pt idx="15">
                <c:v>-17.768725467666666</c:v>
              </c:pt>
              <c:pt idx="16">
                <c:v>-17.250457021666673</c:v>
              </c:pt>
              <c:pt idx="17">
                <c:v>-16.090176699000001</c:v>
              </c:pt>
              <c:pt idx="18">
                <c:v>-15.873421563666673</c:v>
              </c:pt>
              <c:pt idx="19">
                <c:v>-15.376276539333336</c:v>
              </c:pt>
              <c:pt idx="20">
                <c:v>-15.703760226</c:v>
              </c:pt>
              <c:pt idx="21">
                <c:v>-16.348515725999999</c:v>
              </c:pt>
              <c:pt idx="22">
                <c:v>-16.951827098333329</c:v>
              </c:pt>
              <c:pt idx="23">
                <c:v>-16.365185352000001</c:v>
              </c:pt>
              <c:pt idx="24">
                <c:v>-14.325148229666672</c:v>
              </c:pt>
              <c:pt idx="25">
                <c:v>-14.700188994333333</c:v>
              </c:pt>
              <c:pt idx="26">
                <c:v>-15.225301155999999</c:v>
              </c:pt>
              <c:pt idx="27">
                <c:v>-14.795592470333332</c:v>
              </c:pt>
              <c:pt idx="28">
                <c:v>-14.508745755333331</c:v>
              </c:pt>
              <c:pt idx="29">
                <c:v>-14.590336936000003</c:v>
              </c:pt>
              <c:pt idx="30">
                <c:v>-14.037158102333329</c:v>
              </c:pt>
              <c:pt idx="31">
                <c:v>-14.196508588</c:v>
              </c:pt>
              <c:pt idx="32">
                <c:v>-15.232826675333333</c:v>
              </c:pt>
              <c:pt idx="33">
                <c:v>-15.68727101633333</c:v>
              </c:pt>
              <c:pt idx="34">
                <c:v>-17.48530010999999</c:v>
              </c:pt>
              <c:pt idx="35">
                <c:v>-17.80515870933333</c:v>
              </c:pt>
              <c:pt idx="36">
                <c:v>-20.431403119999999</c:v>
              </c:pt>
              <c:pt idx="37">
                <c:v>-18.024386466999999</c:v>
              </c:pt>
              <c:pt idx="38">
                <c:v>-18.938278592</c:v>
              </c:pt>
              <c:pt idx="39">
                <c:v>-19.14249299099999</c:v>
              </c:pt>
              <c:pt idx="40">
                <c:v>-22.150971979000008</c:v>
              </c:pt>
              <c:pt idx="41">
                <c:v>-21.969800629999991</c:v>
              </c:pt>
              <c:pt idx="42">
                <c:v>-21.956021707666665</c:v>
              </c:pt>
              <c:pt idx="43">
                <c:v>-21.691833660666671</c:v>
              </c:pt>
              <c:pt idx="44">
                <c:v>-21.336382852333323</c:v>
              </c:pt>
              <c:pt idx="45">
                <c:v>-21.369223895666657</c:v>
              </c:pt>
              <c:pt idx="46">
                <c:v>-19.089152467333321</c:v>
              </c:pt>
              <c:pt idx="47">
                <c:v>-18.018639501666659</c:v>
              </c:pt>
              <c:pt idx="48">
                <c:v>-15.133755044000003</c:v>
              </c:pt>
              <c:pt idx="49">
                <c:v>-14.603690920333335</c:v>
              </c:pt>
              <c:pt idx="50">
                <c:v>-12.497319163666667</c:v>
              </c:pt>
              <c:pt idx="51">
                <c:v>-12.44111758433333</c:v>
              </c:pt>
              <c:pt idx="52">
                <c:v>-11.796030128333333</c:v>
              </c:pt>
              <c:pt idx="53">
                <c:v>-13.767170438999999</c:v>
              </c:pt>
              <c:pt idx="54">
                <c:v>-13.997317834333336</c:v>
              </c:pt>
              <c:pt idx="55">
                <c:v>-12.78919910166667</c:v>
              </c:pt>
              <c:pt idx="56">
                <c:v>-11.167292197333333</c:v>
              </c:pt>
              <c:pt idx="57">
                <c:v>-10.268667325666669</c:v>
              </c:pt>
              <c:pt idx="58">
                <c:v>-13.793485424000002</c:v>
              </c:pt>
              <c:pt idx="59">
                <c:v>-13.245652818333337</c:v>
              </c:pt>
              <c:pt idx="60">
                <c:v>-12.292824318666671</c:v>
              </c:pt>
              <c:pt idx="61">
                <c:v>-8.1738203156666724</c:v>
              </c:pt>
              <c:pt idx="62">
                <c:v>-7.6465900073333328</c:v>
              </c:pt>
              <c:pt idx="63">
                <c:v>-7.8715474810000021</c:v>
              </c:pt>
              <c:pt idx="64">
                <c:v>-9.1022579953333338</c:v>
              </c:pt>
              <c:pt idx="65">
                <c:v>-9.8518956716666715</c:v>
              </c:pt>
              <c:pt idx="66">
                <c:v>-11.19420215033333</c:v>
              </c:pt>
              <c:pt idx="67">
                <c:v>-12.558255593</c:v>
              </c:pt>
              <c:pt idx="68">
                <c:v>-13.663419050333337</c:v>
              </c:pt>
              <c:pt idx="69">
                <c:v>-14.147893270333331</c:v>
              </c:pt>
              <c:pt idx="70">
                <c:v>-15.43025428166667</c:v>
              </c:pt>
              <c:pt idx="71">
                <c:v>-17.539670193999999</c:v>
              </c:pt>
              <c:pt idx="72">
                <c:v>-20.812474698666673</c:v>
              </c:pt>
              <c:pt idx="73">
                <c:v>-21.837679494333329</c:v>
              </c:pt>
              <c:pt idx="74">
                <c:v>-23.154682290333319</c:v>
              </c:pt>
              <c:pt idx="75">
                <c:v>-24.603444494666665</c:v>
              </c:pt>
              <c:pt idx="76">
                <c:v>-22.510359476333324</c:v>
              </c:pt>
              <c:pt idx="77">
                <c:v>-19.872034068333324</c:v>
              </c:pt>
              <c:pt idx="78">
                <c:v>-17.606101698000007</c:v>
              </c:pt>
              <c:pt idx="79">
                <c:v>-17.913223399</c:v>
              </c:pt>
              <c:pt idx="80">
                <c:v>-18.576702152666666</c:v>
              </c:pt>
              <c:pt idx="81">
                <c:v>-17.941481137666667</c:v>
              </c:pt>
              <c:pt idx="82">
                <c:v>-19.066910717666676</c:v>
              </c:pt>
              <c:pt idx="83">
                <c:v>-20.01523588666667</c:v>
              </c:pt>
              <c:pt idx="84">
                <c:v>-21.50669027299999</c:v>
              </c:pt>
              <c:pt idx="85">
                <c:v>-22.935785299666666</c:v>
              </c:pt>
              <c:pt idx="86">
                <c:v>-23.103055926000014</c:v>
              </c:pt>
              <c:pt idx="87">
                <c:v>-21.106712255999984</c:v>
              </c:pt>
              <c:pt idx="88">
                <c:v>-20.365677787999992</c:v>
              </c:pt>
              <c:pt idx="89">
                <c:v>-21.753396856999984</c:v>
              </c:pt>
              <c:pt idx="90">
                <c:v>-23.098304935000002</c:v>
              </c:pt>
              <c:pt idx="91">
                <c:v>-26.314243374333323</c:v>
              </c:pt>
              <c:pt idx="92">
                <c:v>-26.336397139666676</c:v>
              </c:pt>
              <c:pt idx="93">
                <c:v>-29.800275859999999</c:v>
              </c:pt>
              <c:pt idx="94">
                <c:v>-28.801658428333337</c:v>
              </c:pt>
              <c:pt idx="95">
                <c:v>-30.329573722333329</c:v>
              </c:pt>
              <c:pt idx="96">
                <c:v>-29.60229477433332</c:v>
              </c:pt>
              <c:pt idx="97">
                <c:v>-31.711234086666668</c:v>
              </c:pt>
              <c:pt idx="98">
                <c:v>-33.718772363666652</c:v>
              </c:pt>
              <c:pt idx="99">
                <c:v>-37.852806448666627</c:v>
              </c:pt>
              <c:pt idx="100">
                <c:v>-39.891842849666638</c:v>
              </c:pt>
              <c:pt idx="101">
                <c:v>-42.188953678000011</c:v>
              </c:pt>
              <c:pt idx="102">
                <c:v>-42.837374366000006</c:v>
              </c:pt>
              <c:pt idx="103">
                <c:v>-45.680729933000002</c:v>
              </c:pt>
              <c:pt idx="104">
                <c:v>-48.18543688066665</c:v>
              </c:pt>
              <c:pt idx="105">
                <c:v>-49.708901731333334</c:v>
              </c:pt>
              <c:pt idx="106">
                <c:v>-51.620102543666654</c:v>
              </c:pt>
              <c:pt idx="107">
                <c:v>-52.504477274999999</c:v>
              </c:pt>
              <c:pt idx="108">
                <c:v>-55.368784406666627</c:v>
              </c:pt>
              <c:pt idx="109">
                <c:v>-56.22475635633333</c:v>
              </c:pt>
              <c:pt idx="110">
                <c:v>-57.066153382333333</c:v>
              </c:pt>
              <c:pt idx="111">
                <c:v>-56.829189059333316</c:v>
              </c:pt>
              <c:pt idx="112">
                <c:v>-57.520330677666649</c:v>
              </c:pt>
              <c:pt idx="113">
                <c:v>-57.977846333999999</c:v>
              </c:pt>
              <c:pt idx="114">
                <c:v>-58.433984578999997</c:v>
              </c:pt>
              <c:pt idx="115">
                <c:v>-57.090082975333324</c:v>
              </c:pt>
              <c:pt idx="116">
                <c:v>-57.670111705333326</c:v>
              </c:pt>
              <c:pt idx="117">
                <c:v>-57.949241157999985</c:v>
              </c:pt>
              <c:pt idx="118">
                <c:v>-58.332973060666639</c:v>
              </c:pt>
              <c:pt idx="119">
                <c:v>-55.692194692666654</c:v>
              </c:pt>
              <c:pt idx="120">
                <c:v>-53.994793971333323</c:v>
              </c:pt>
              <c:pt idx="121">
                <c:v>-51.876362959333321</c:v>
              </c:pt>
              <c:pt idx="122">
                <c:v>-51.264132705333331</c:v>
              </c:pt>
              <c:pt idx="123">
                <c:v>-48.920429021666642</c:v>
              </c:pt>
              <c:pt idx="124">
                <c:v>-47.27231302200002</c:v>
              </c:pt>
              <c:pt idx="125">
                <c:v>-45.783349073333305</c:v>
              </c:pt>
              <c:pt idx="126">
                <c:v>-45.881781952666621</c:v>
              </c:pt>
              <c:pt idx="127">
                <c:v>-43.341092351333309</c:v>
              </c:pt>
              <c:pt idx="128">
                <c:v>-39.368540361666639</c:v>
              </c:pt>
              <c:pt idx="129">
                <c:v>-34.048267384333322</c:v>
              </c:pt>
              <c:pt idx="130">
                <c:v>-31.199452246000003</c:v>
              </c:pt>
              <c:pt idx="131">
                <c:v>-30.060887425000011</c:v>
              </c:pt>
              <c:pt idx="132">
                <c:v>-28.313906132333329</c:v>
              </c:pt>
              <c:pt idx="133">
                <c:v>-27.774001187666677</c:v>
              </c:pt>
              <c:pt idx="134">
                <c:v>-27.099772895333317</c:v>
              </c:pt>
              <c:pt idx="135">
                <c:v>-28.955828720666677</c:v>
              </c:pt>
              <c:pt idx="136">
                <c:v>-28.416574178999991</c:v>
              </c:pt>
              <c:pt idx="137">
                <c:v>-26.872673899999988</c:v>
              </c:pt>
            </c:numLit>
          </c:val>
        </c:ser>
        <c:ser>
          <c:idx val="2"/>
          <c:order val="2"/>
          <c:tx>
            <c:v>comercio</c:v>
          </c:tx>
          <c:spPr>
            <a:ln w="38100">
              <a:solidFill>
                <a:schemeClr val="accent2"/>
              </a:solidFill>
              <a:prstDash val="solid"/>
            </a:ln>
          </c:spPr>
          <c:marker>
            <c:symbol val="none"/>
          </c:marker>
          <c:dLbls>
            <c:dLbl>
              <c:idx val="21"/>
              <c:layout>
                <c:manualLayout>
                  <c:x val="0.53960957008033572"/>
                  <c:y val="0.25159816561391357"/>
                </c:manualLayout>
              </c:layout>
              <c:tx>
                <c:rich>
                  <a:bodyPr/>
                  <a:lstStyle/>
                  <a:p>
                    <a:pPr>
                      <a:defRPr sz="700" b="1" i="0" u="none" strike="noStrike" baseline="0">
                        <a:solidFill>
                          <a:schemeClr val="accent2"/>
                        </a:solidFill>
                        <a:latin typeface="Arial"/>
                        <a:ea typeface="Arial"/>
                        <a:cs typeface="Arial"/>
                      </a:defRPr>
                    </a:pPr>
                    <a:r>
                      <a:rPr lang="pt-PT" baseline="0">
                        <a:solidFill>
                          <a:schemeClr val="accent2"/>
                        </a:solidFill>
                      </a:rPr>
                      <a:t>c</a:t>
                    </a:r>
                    <a:r>
                      <a:rPr lang="pt-PT">
                        <a:solidFill>
                          <a:schemeClr val="accent2"/>
                        </a:solidFill>
                      </a:rPr>
                      <a:t>omércio</a:t>
                    </a:r>
                  </a:p>
                </c:rich>
              </c:tx>
              <c:spPr>
                <a:noFill/>
                <a:ln w="25400">
                  <a:noFill/>
                </a:ln>
              </c:spPr>
              <c:dLblPos val="r"/>
            </c:dLbl>
            <c:delete val="1"/>
            <c:txPr>
              <a:bodyPr/>
              <a:lstStyle/>
              <a:p>
                <a:pPr>
                  <a:defRPr baseline="0">
                    <a:solidFill>
                      <a:schemeClr val="accent6"/>
                    </a:solidFill>
                  </a:defRPr>
                </a:pPr>
                <a:endParaRPr lang="pt-PT"/>
              </a:p>
            </c:txPr>
          </c:dLbls>
          <c:cat>
            <c:strLit>
              <c:ptCount val="13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strLit>
          </c:cat>
          <c:val>
            <c:numLit>
              <c:formatCode>0.0</c:formatCode>
              <c:ptCount val="138"/>
              <c:pt idx="0">
                <c:v>-10.705003779465386</c:v>
              </c:pt>
              <c:pt idx="1">
                <c:v>-10.310131984593591</c:v>
              </c:pt>
              <c:pt idx="2">
                <c:v>-10.748593523055122</c:v>
              </c:pt>
              <c:pt idx="3">
                <c:v>-11.887055061516667</c:v>
              </c:pt>
              <c:pt idx="4">
                <c:v>-15.353721728183332</c:v>
              </c:pt>
              <c:pt idx="5">
                <c:v>-17.120388394850007</c:v>
              </c:pt>
              <c:pt idx="6">
                <c:v>-18.42038839484999</c:v>
              </c:pt>
              <c:pt idx="7">
                <c:v>-16.753721728183329</c:v>
              </c:pt>
              <c:pt idx="8">
                <c:v>-14.72038839485</c:v>
              </c:pt>
              <c:pt idx="9">
                <c:v>-12.387055061516667</c:v>
              </c:pt>
              <c:pt idx="10">
                <c:v>-10.487055061516669</c:v>
              </c:pt>
              <c:pt idx="11">
                <c:v>-10.987055061516669</c:v>
              </c:pt>
              <c:pt idx="12">
                <c:v>-10.753721728183335</c:v>
              </c:pt>
              <c:pt idx="13">
                <c:v>-10.62038839485</c:v>
              </c:pt>
              <c:pt idx="14">
                <c:v>-9.3537217281833325</c:v>
              </c:pt>
              <c:pt idx="15">
                <c:v>-8.3537217281833342</c:v>
              </c:pt>
              <c:pt idx="16">
                <c:v>-8.4870550615166689</c:v>
              </c:pt>
              <c:pt idx="17">
                <c:v>-8.9537217281833357</c:v>
              </c:pt>
              <c:pt idx="18">
                <c:v>-8.2537217281833311</c:v>
              </c:pt>
              <c:pt idx="19">
                <c:v>-7.7203883948500014</c:v>
              </c:pt>
              <c:pt idx="20">
                <c:v>-7.12038839485</c:v>
              </c:pt>
              <c:pt idx="21">
                <c:v>-8.087055061516665</c:v>
              </c:pt>
              <c:pt idx="22">
                <c:v>-8.5203883948500003</c:v>
              </c:pt>
              <c:pt idx="23">
                <c:v>-7.9537217281833348</c:v>
              </c:pt>
              <c:pt idx="24">
                <c:v>-6.2870550615166669</c:v>
              </c:pt>
              <c:pt idx="25">
                <c:v>-6.1870550615166655</c:v>
              </c:pt>
              <c:pt idx="26">
                <c:v>-6.6870550615166655</c:v>
              </c:pt>
              <c:pt idx="27">
                <c:v>-8.087055061516665</c:v>
              </c:pt>
              <c:pt idx="28">
                <c:v>-9.2870550615166643</c:v>
              </c:pt>
              <c:pt idx="29">
                <c:v>-10.820388394850001</c:v>
              </c:pt>
              <c:pt idx="30">
                <c:v>-11.420388394850001</c:v>
              </c:pt>
              <c:pt idx="31">
                <c:v>-11.453721728183334</c:v>
              </c:pt>
              <c:pt idx="32">
                <c:v>-11.787055061516662</c:v>
              </c:pt>
              <c:pt idx="33">
                <c:v>-13.487055061516669</c:v>
              </c:pt>
              <c:pt idx="34">
                <c:v>-14.120388394849998</c:v>
              </c:pt>
              <c:pt idx="35">
                <c:v>-15.187055061516668</c:v>
              </c:pt>
              <c:pt idx="36">
                <c:v>-14.420388394850001</c:v>
              </c:pt>
              <c:pt idx="37">
                <c:v>-13.553721728183334</c:v>
              </c:pt>
              <c:pt idx="38">
                <c:v>-11.653721728183333</c:v>
              </c:pt>
              <c:pt idx="39">
                <c:v>-10.820388394850001</c:v>
              </c:pt>
              <c:pt idx="40">
                <c:v>-10.787055061516668</c:v>
              </c:pt>
              <c:pt idx="41">
                <c:v>-8.8870550615166675</c:v>
              </c:pt>
              <c:pt idx="42">
                <c:v>-6.1203883948500009</c:v>
              </c:pt>
              <c:pt idx="43">
                <c:v>-3.7537217281833359</c:v>
              </c:pt>
              <c:pt idx="44">
                <c:v>-4.4537217281833366</c:v>
              </c:pt>
              <c:pt idx="45">
                <c:v>-3.8537217281833356</c:v>
              </c:pt>
              <c:pt idx="46">
                <c:v>-4.1537217281833358</c:v>
              </c:pt>
              <c:pt idx="47">
                <c:v>-4.0537217281833353</c:v>
              </c:pt>
              <c:pt idx="48">
                <c:v>-5.4203883948500025</c:v>
              </c:pt>
              <c:pt idx="49">
                <c:v>-4.7870550615166669</c:v>
              </c:pt>
              <c:pt idx="50">
                <c:v>-2.887055061516667</c:v>
              </c:pt>
              <c:pt idx="51">
                <c:v>-1.687055061516668</c:v>
              </c:pt>
              <c:pt idx="52">
                <c:v>-0.98705506151666689</c:v>
              </c:pt>
              <c:pt idx="53">
                <c:v>-1.7870550615166676</c:v>
              </c:pt>
              <c:pt idx="54">
                <c:v>-3.887055061516667</c:v>
              </c:pt>
              <c:pt idx="55">
                <c:v>-4.5537217281833353</c:v>
              </c:pt>
              <c:pt idx="56">
                <c:v>-4.7537217281833364</c:v>
              </c:pt>
              <c:pt idx="57">
                <c:v>-2.6870550615166677</c:v>
              </c:pt>
              <c:pt idx="58">
                <c:v>-2.3537217281833356</c:v>
              </c:pt>
              <c:pt idx="59">
                <c:v>-3.62038839485</c:v>
              </c:pt>
              <c:pt idx="60">
                <c:v>-4.5537217281833353</c:v>
              </c:pt>
              <c:pt idx="61">
                <c:v>-5.2203883948500014</c:v>
              </c:pt>
              <c:pt idx="62">
                <c:v>-3.8203883948499997</c:v>
              </c:pt>
              <c:pt idx="63">
                <c:v>-3.9537217281833352</c:v>
              </c:pt>
              <c:pt idx="64">
                <c:v>-2.6537217281833354</c:v>
              </c:pt>
              <c:pt idx="65">
                <c:v>-3.2537217281833359</c:v>
              </c:pt>
              <c:pt idx="66">
                <c:v>-4.1870550615166655</c:v>
              </c:pt>
              <c:pt idx="67">
                <c:v>-6.2537217281833364</c:v>
              </c:pt>
              <c:pt idx="68">
                <c:v>-7.0537217281833353</c:v>
              </c:pt>
              <c:pt idx="69">
                <c:v>-7.1870550615166655</c:v>
              </c:pt>
              <c:pt idx="70">
                <c:v>-8.587055061516665</c:v>
              </c:pt>
              <c:pt idx="71">
                <c:v>-12.287055061516668</c:v>
              </c:pt>
              <c:pt idx="72">
                <c:v>-15.72038839485</c:v>
              </c:pt>
              <c:pt idx="73">
                <c:v>-18.253721728183329</c:v>
              </c:pt>
              <c:pt idx="74">
                <c:v>-17.787055061516671</c:v>
              </c:pt>
              <c:pt idx="75">
                <c:v>-16.187055061516677</c:v>
              </c:pt>
              <c:pt idx="76">
                <c:v>-14.60540170571111</c:v>
              </c:pt>
              <c:pt idx="77">
                <c:v>-12.731315579672218</c:v>
              </c:pt>
              <c:pt idx="78">
                <c:v>-12.050199364766673</c:v>
              </c:pt>
              <c:pt idx="79">
                <c:v>-11.391627029966669</c:v>
              </c:pt>
              <c:pt idx="80">
                <c:v>-10.059111116166671</c:v>
              </c:pt>
              <c:pt idx="81">
                <c:v>-8.9660504117000048</c:v>
              </c:pt>
              <c:pt idx="82">
                <c:v>-8.9450386707666691</c:v>
              </c:pt>
              <c:pt idx="83">
                <c:v>-10.095267186033333</c:v>
              </c:pt>
              <c:pt idx="84">
                <c:v>-12.518904015266669</c:v>
              </c:pt>
              <c:pt idx="85">
                <c:v>-12.155479102266673</c:v>
              </c:pt>
              <c:pt idx="86">
                <c:v>-11.071014587933334</c:v>
              </c:pt>
              <c:pt idx="87">
                <c:v>-9.7130664543333349</c:v>
              </c:pt>
              <c:pt idx="88">
                <c:v>-10.61534500466667</c:v>
              </c:pt>
              <c:pt idx="89">
                <c:v>-10.936596493100003</c:v>
              </c:pt>
              <c:pt idx="90">
                <c:v>-11.416954970533332</c:v>
              </c:pt>
              <c:pt idx="91">
                <c:v>-10.936925388933329</c:v>
              </c:pt>
              <c:pt idx="92">
                <c:v>-11.255283854366672</c:v>
              </c:pt>
              <c:pt idx="93">
                <c:v>-11.719465100599999</c:v>
              </c:pt>
              <c:pt idx="94">
                <c:v>-12.189714175400002</c:v>
              </c:pt>
              <c:pt idx="95">
                <c:v>-13.549637422</c:v>
              </c:pt>
              <c:pt idx="96">
                <c:v>-13.12082336763333</c:v>
              </c:pt>
              <c:pt idx="97">
                <c:v>-13.390757168266671</c:v>
              </c:pt>
              <c:pt idx="98">
                <c:v>-11.487290535533337</c:v>
              </c:pt>
              <c:pt idx="99">
                <c:v>-12.0640296245</c:v>
              </c:pt>
              <c:pt idx="100">
                <c:v>-13.557469730833336</c:v>
              </c:pt>
              <c:pt idx="101">
                <c:v>-17.216608966500001</c:v>
              </c:pt>
              <c:pt idx="102">
                <c:v>-18.424406635533316</c:v>
              </c:pt>
              <c:pt idx="103">
                <c:v>-18.183113740299991</c:v>
              </c:pt>
              <c:pt idx="104">
                <c:v>-18.791166984466667</c:v>
              </c:pt>
              <c:pt idx="105">
                <c:v>-21.055668506066663</c:v>
              </c:pt>
              <c:pt idx="106">
                <c:v>-23.714361851899998</c:v>
              </c:pt>
              <c:pt idx="107">
                <c:v>-25.889412779733316</c:v>
              </c:pt>
              <c:pt idx="108">
                <c:v>-27.530892989600005</c:v>
              </c:pt>
              <c:pt idx="109">
                <c:v>-26.887315113766665</c:v>
              </c:pt>
              <c:pt idx="110">
                <c:v>-26.389382366499994</c:v>
              </c:pt>
              <c:pt idx="111">
                <c:v>-25.873732931333315</c:v>
              </c:pt>
              <c:pt idx="112">
                <c:v>-26.814547250433325</c:v>
              </c:pt>
              <c:pt idx="113">
                <c:v>-25.964109469233325</c:v>
              </c:pt>
              <c:pt idx="114">
                <c:v>-24.581191314699996</c:v>
              </c:pt>
              <c:pt idx="115">
                <c:v>-24.866418841433319</c:v>
              </c:pt>
              <c:pt idx="116">
                <c:v>-26.128006968099999</c:v>
              </c:pt>
              <c:pt idx="117">
                <c:v>-29.138462364100004</c:v>
              </c:pt>
              <c:pt idx="118">
                <c:v>-29.769968731133329</c:v>
              </c:pt>
              <c:pt idx="119">
                <c:v>-29.324036268466667</c:v>
              </c:pt>
              <c:pt idx="120">
                <c:v>-28.364270809466664</c:v>
              </c:pt>
              <c:pt idx="121">
                <c:v>-27.343360402433326</c:v>
              </c:pt>
              <c:pt idx="122">
                <c:v>-25.869223388033323</c:v>
              </c:pt>
              <c:pt idx="123">
                <c:v>-24.017259037633327</c:v>
              </c:pt>
              <c:pt idx="124">
                <c:v>-22.059370256233329</c:v>
              </c:pt>
              <c:pt idx="125">
                <c:v>-21.040626606366651</c:v>
              </c:pt>
              <c:pt idx="126">
                <c:v>-19.0398234745</c:v>
              </c:pt>
              <c:pt idx="127">
                <c:v>-18.030899205000001</c:v>
              </c:pt>
              <c:pt idx="128">
                <c:v>-18.170657851766666</c:v>
              </c:pt>
              <c:pt idx="129">
                <c:v>-18.912068654133328</c:v>
              </c:pt>
              <c:pt idx="130">
                <c:v>-18.234042291699993</c:v>
              </c:pt>
              <c:pt idx="131">
                <c:v>-16.430589126433329</c:v>
              </c:pt>
              <c:pt idx="132">
                <c:v>-13.653759084800004</c:v>
              </c:pt>
              <c:pt idx="133">
                <c:v>-12.240972744366664</c:v>
              </c:pt>
              <c:pt idx="134">
                <c:v>-10.372521409566673</c:v>
              </c:pt>
              <c:pt idx="135">
                <c:v>-9.277399686699999</c:v>
              </c:pt>
              <c:pt idx="136">
                <c:v>-8.0668281169</c:v>
              </c:pt>
              <c:pt idx="137">
                <c:v>-6.5283777716333331</c:v>
              </c:pt>
            </c:numLit>
          </c:val>
        </c:ser>
        <c:ser>
          <c:idx val="3"/>
          <c:order val="3"/>
          <c:tx>
            <c:v>servicos</c:v>
          </c:tx>
          <c:spPr>
            <a:ln w="25400">
              <a:solidFill>
                <a:srgbClr val="333333"/>
              </a:solidFill>
              <a:prstDash val="solid"/>
            </a:ln>
          </c:spPr>
          <c:marker>
            <c:symbol val="none"/>
          </c:marker>
          <c:dLbls>
            <c:dLbl>
              <c:idx val="20"/>
              <c:layout>
                <c:manualLayout>
                  <c:x val="0.41006232183078695"/>
                  <c:y val="-0.12143693576764462"/>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0">
                        <a:solidFill>
                          <a:srgbClr val="000000"/>
                        </a:solidFill>
                        <a:latin typeface="Arial"/>
                        <a:cs typeface="Arial"/>
                      </a:rPr>
                      <a:t>(2)</a:t>
                    </a:r>
                  </a:p>
                </c:rich>
              </c:tx>
              <c:spPr>
                <a:noFill/>
                <a:ln w="25400">
                  <a:noFill/>
                </a:ln>
              </c:spPr>
              <c:dLblPos val="r"/>
            </c:dLbl>
            <c:delete val="1"/>
          </c:dLbls>
          <c:cat>
            <c:strLit>
              <c:ptCount val="13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strLit>
          </c:cat>
          <c:val>
            <c:numLit>
              <c:formatCode>0.0</c:formatCode>
              <c:ptCount val="138"/>
              <c:pt idx="0">
                <c:v>-20.79911903699999</c:v>
              </c:pt>
              <c:pt idx="1">
                <c:v>-18.981870183666668</c:v>
              </c:pt>
              <c:pt idx="2">
                <c:v>-21.142852071</c:v>
              </c:pt>
              <c:pt idx="3">
                <c:v>-26.565164548333318</c:v>
              </c:pt>
              <c:pt idx="4">
                <c:v>-29.127916860999999</c:v>
              </c:pt>
              <c:pt idx="5">
                <c:v>-30.163660660333324</c:v>
              </c:pt>
              <c:pt idx="6">
                <c:v>-22.057105330333329</c:v>
              </c:pt>
              <c:pt idx="7">
                <c:v>-22.103866302333326</c:v>
              </c:pt>
              <c:pt idx="8">
                <c:v>-18.385732672333308</c:v>
              </c:pt>
              <c:pt idx="9">
                <c:v>-18.06222572399999</c:v>
              </c:pt>
              <c:pt idx="10">
                <c:v>-15.758120779999999</c:v>
              </c:pt>
              <c:pt idx="11">
                <c:v>-17.237782864</c:v>
              </c:pt>
              <c:pt idx="12">
                <c:v>-17.99803769999999</c:v>
              </c:pt>
              <c:pt idx="13">
                <c:v>-19.643162061666668</c:v>
              </c:pt>
              <c:pt idx="14">
                <c:v>-16.293440058333314</c:v>
              </c:pt>
              <c:pt idx="15">
                <c:v>-17.793939316666666</c:v>
              </c:pt>
              <c:pt idx="16">
                <c:v>-14.895629301333338</c:v>
              </c:pt>
              <c:pt idx="17">
                <c:v>-14.823611997333336</c:v>
              </c:pt>
              <c:pt idx="18">
                <c:v>-9.6653111986666662</c:v>
              </c:pt>
              <c:pt idx="19">
                <c:v>-8.1609221763333331</c:v>
              </c:pt>
              <c:pt idx="20">
                <c:v>-8.4210198920000003</c:v>
              </c:pt>
              <c:pt idx="21">
                <c:v>-12.811122874333334</c:v>
              </c:pt>
              <c:pt idx="22">
                <c:v>-12.894767536333337</c:v>
              </c:pt>
              <c:pt idx="23">
                <c:v>-10.586066007000003</c:v>
              </c:pt>
              <c:pt idx="24">
                <c:v>-5.3567133586666662</c:v>
              </c:pt>
              <c:pt idx="25">
                <c:v>-3.5794802613333343</c:v>
              </c:pt>
              <c:pt idx="26">
                <c:v>-3.4425644856666664</c:v>
              </c:pt>
              <c:pt idx="27">
                <c:v>-4.8341874013333337</c:v>
              </c:pt>
              <c:pt idx="28">
                <c:v>-8.4964729853333338</c:v>
              </c:pt>
              <c:pt idx="29">
                <c:v>-14.243562118333335</c:v>
              </c:pt>
              <c:pt idx="30">
                <c:v>-18.193215433333329</c:v>
              </c:pt>
              <c:pt idx="31">
                <c:v>-18.767328142666667</c:v>
              </c:pt>
              <c:pt idx="32">
                <c:v>-14.800595911666674</c:v>
              </c:pt>
              <c:pt idx="33">
                <c:v>-12.525959924</c:v>
              </c:pt>
              <c:pt idx="34">
                <c:v>-11.852658361666672</c:v>
              </c:pt>
              <c:pt idx="35">
                <c:v>-9.3419556520000011</c:v>
              </c:pt>
              <c:pt idx="36">
                <c:v>-9.8700498086666748</c:v>
              </c:pt>
              <c:pt idx="37">
                <c:v>-10.783506467</c:v>
              </c:pt>
              <c:pt idx="38">
                <c:v>-15.133869395666666</c:v>
              </c:pt>
              <c:pt idx="39">
                <c:v>-13.720720995333329</c:v>
              </c:pt>
              <c:pt idx="40">
                <c:v>-10.143996838333335</c:v>
              </c:pt>
              <c:pt idx="41">
                <c:v>-6.852442831666667</c:v>
              </c:pt>
              <c:pt idx="42">
                <c:v>-6.6264372756666665</c:v>
              </c:pt>
              <c:pt idx="43">
                <c:v>-8.7946554536666657</c:v>
              </c:pt>
              <c:pt idx="44">
                <c:v>-12.657528698</c:v>
              </c:pt>
              <c:pt idx="45">
                <c:v>-15.347383170333332</c:v>
              </c:pt>
              <c:pt idx="46">
                <c:v>-15.867956499666672</c:v>
              </c:pt>
              <c:pt idx="47">
                <c:v>-15.877977772666666</c:v>
              </c:pt>
              <c:pt idx="48">
                <c:v>-15.697066928</c:v>
              </c:pt>
              <c:pt idx="49">
                <c:v>-11.759878323000001</c:v>
              </c:pt>
              <c:pt idx="50">
                <c:v>-10.884347981333335</c:v>
              </c:pt>
              <c:pt idx="51">
                <c:v>-11.477105739666671</c:v>
              </c:pt>
              <c:pt idx="52">
                <c:v>-15.810426223333335</c:v>
              </c:pt>
              <c:pt idx="53">
                <c:v>-18.641428439666676</c:v>
              </c:pt>
              <c:pt idx="54">
                <c:v>-18.604604747666674</c:v>
              </c:pt>
              <c:pt idx="55">
                <c:v>-15.626988438666666</c:v>
              </c:pt>
              <c:pt idx="56">
                <c:v>-11.617435117666673</c:v>
              </c:pt>
              <c:pt idx="57">
                <c:v>-9.4532277629999992</c:v>
              </c:pt>
              <c:pt idx="58">
                <c:v>-11.366863269333336</c:v>
              </c:pt>
              <c:pt idx="59">
                <c:v>-11.508762752000001</c:v>
              </c:pt>
              <c:pt idx="60">
                <c:v>-10.858957932000004</c:v>
              </c:pt>
              <c:pt idx="61">
                <c:v>-10.416496215000008</c:v>
              </c:pt>
              <c:pt idx="62">
                <c:v>-10.467523777333334</c:v>
              </c:pt>
              <c:pt idx="63">
                <c:v>-8.6202694096666672</c:v>
              </c:pt>
              <c:pt idx="64">
                <c:v>-9.6838469610000004</c:v>
              </c:pt>
              <c:pt idx="65">
                <c:v>-7.2659307609999964</c:v>
              </c:pt>
              <c:pt idx="66">
                <c:v>-10.990250263</c:v>
              </c:pt>
              <c:pt idx="67">
                <c:v>-12.357160675666673</c:v>
              </c:pt>
              <c:pt idx="68">
                <c:v>-12.857946502000006</c:v>
              </c:pt>
              <c:pt idx="69">
                <c:v>-14.635217373</c:v>
              </c:pt>
              <c:pt idx="70">
                <c:v>-14.413544898000007</c:v>
              </c:pt>
              <c:pt idx="71">
                <c:v>-16.903368701333324</c:v>
              </c:pt>
              <c:pt idx="72">
                <c:v>-15.96888314366667</c:v>
              </c:pt>
              <c:pt idx="73">
                <c:v>-15.667878711999998</c:v>
              </c:pt>
              <c:pt idx="74">
                <c:v>-16.752136977666659</c:v>
              </c:pt>
              <c:pt idx="75">
                <c:v>-14.181676980999997</c:v>
              </c:pt>
              <c:pt idx="76">
                <c:v>-12.039146964333332</c:v>
              </c:pt>
              <c:pt idx="77">
                <c:v>-9.3275767946666708</c:v>
              </c:pt>
              <c:pt idx="78">
                <c:v>-8.292844324666671</c:v>
              </c:pt>
              <c:pt idx="79">
                <c:v>-6.909139063666669</c:v>
              </c:pt>
              <c:pt idx="80">
                <c:v>-6.4819561246666693</c:v>
              </c:pt>
              <c:pt idx="81">
                <c:v>-4.6335383986666674</c:v>
              </c:pt>
              <c:pt idx="82">
                <c:v>-4.1745592836666674</c:v>
              </c:pt>
              <c:pt idx="83">
                <c:v>-3.7044793406666678</c:v>
              </c:pt>
              <c:pt idx="84">
                <c:v>-4.7784504266666676</c:v>
              </c:pt>
              <c:pt idx="85">
                <c:v>-5.2863431146666722</c:v>
              </c:pt>
              <c:pt idx="86">
                <c:v>-4.5002771963333359</c:v>
              </c:pt>
              <c:pt idx="87">
                <c:v>-5.7367225149999994</c:v>
              </c:pt>
              <c:pt idx="88">
                <c:v>-6.0589949179999962</c:v>
              </c:pt>
              <c:pt idx="89">
                <c:v>-7.9949805416666653</c:v>
              </c:pt>
              <c:pt idx="90">
                <c:v>-7.321417646333332</c:v>
              </c:pt>
              <c:pt idx="91">
                <c:v>-7.2295411946666697</c:v>
              </c:pt>
              <c:pt idx="92">
                <c:v>-5.7513575420000009</c:v>
              </c:pt>
              <c:pt idx="93">
                <c:v>-5.3312900473333347</c:v>
              </c:pt>
              <c:pt idx="94">
                <c:v>-5.2012762490000002</c:v>
              </c:pt>
              <c:pt idx="95">
                <c:v>-5.8223287096666674</c:v>
              </c:pt>
              <c:pt idx="96">
                <c:v>-8.8582078783333369</c:v>
              </c:pt>
              <c:pt idx="97">
                <c:v>-10.887626921000004</c:v>
              </c:pt>
              <c:pt idx="98">
                <c:v>-13.120060480999998</c:v>
              </c:pt>
              <c:pt idx="99">
                <c:v>-14.010318069999999</c:v>
              </c:pt>
              <c:pt idx="100">
                <c:v>-14.527871669333331</c:v>
              </c:pt>
              <c:pt idx="101">
                <c:v>-14.270402525333337</c:v>
              </c:pt>
              <c:pt idx="102">
                <c:v>-13.448806961333331</c:v>
              </c:pt>
              <c:pt idx="103">
                <c:v>-13.77630759266667</c:v>
              </c:pt>
              <c:pt idx="104">
                <c:v>-14.531300741999996</c:v>
              </c:pt>
              <c:pt idx="105">
                <c:v>-15.864268670666666</c:v>
              </c:pt>
              <c:pt idx="106">
                <c:v>-16.816224329000008</c:v>
              </c:pt>
              <c:pt idx="107">
                <c:v>-18.15664538599999</c:v>
              </c:pt>
              <c:pt idx="108">
                <c:v>-17.467919241999983</c:v>
              </c:pt>
              <c:pt idx="109">
                <c:v>-16.810583749333329</c:v>
              </c:pt>
              <c:pt idx="110">
                <c:v>-15.675934345000003</c:v>
              </c:pt>
              <c:pt idx="111">
                <c:v>-15.595497004000004</c:v>
              </c:pt>
              <c:pt idx="112">
                <c:v>-16.716455830333324</c:v>
              </c:pt>
              <c:pt idx="113">
                <c:v>-16.655862987333329</c:v>
              </c:pt>
              <c:pt idx="114">
                <c:v>-16.021527832333316</c:v>
              </c:pt>
              <c:pt idx="115">
                <c:v>-14.70632695866667</c:v>
              </c:pt>
              <c:pt idx="116">
                <c:v>-15.482221902666666</c:v>
              </c:pt>
              <c:pt idx="117">
                <c:v>-15.927810508333332</c:v>
              </c:pt>
              <c:pt idx="118">
                <c:v>-17.140165834333324</c:v>
              </c:pt>
              <c:pt idx="119">
                <c:v>-17.336206503</c:v>
              </c:pt>
              <c:pt idx="120">
                <c:v>-18.300176336666667</c:v>
              </c:pt>
              <c:pt idx="121">
                <c:v>-17.960604732333316</c:v>
              </c:pt>
              <c:pt idx="122">
                <c:v>-17.550988681000007</c:v>
              </c:pt>
              <c:pt idx="123">
                <c:v>-17.326168782000007</c:v>
              </c:pt>
              <c:pt idx="124">
                <c:v>-18.084365588000001</c:v>
              </c:pt>
              <c:pt idx="125">
                <c:v>-17.260185254333322</c:v>
              </c:pt>
              <c:pt idx="126">
                <c:v>-15.903222360333331</c:v>
              </c:pt>
              <c:pt idx="127">
                <c:v>-13.152645569333336</c:v>
              </c:pt>
              <c:pt idx="128">
                <c:v>-11.961361452999999</c:v>
              </c:pt>
              <c:pt idx="129">
                <c:v>-10.996409311666673</c:v>
              </c:pt>
              <c:pt idx="130">
                <c:v>-10.115972585</c:v>
              </c:pt>
              <c:pt idx="131">
                <c:v>-8.9371510259999987</c:v>
              </c:pt>
              <c:pt idx="132">
                <c:v>-5.6289819099999967</c:v>
              </c:pt>
              <c:pt idx="133">
                <c:v>-3.9803633699999996</c:v>
              </c:pt>
              <c:pt idx="134">
                <c:v>-3.3201390593333344</c:v>
              </c:pt>
              <c:pt idx="135">
                <c:v>-4.522752033999998</c:v>
              </c:pt>
              <c:pt idx="136">
                <c:v>-4.2282912846666703</c:v>
              </c:pt>
              <c:pt idx="137">
                <c:v>-4.2449478406666667</c:v>
              </c:pt>
            </c:numLit>
          </c:val>
        </c:ser>
        <c:marker val="1"/>
        <c:axId val="79212928"/>
        <c:axId val="79214464"/>
      </c:lineChart>
      <c:catAx>
        <c:axId val="79212928"/>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79214464"/>
        <c:crosses val="autoZero"/>
        <c:auto val="1"/>
        <c:lblAlgn val="ctr"/>
        <c:lblOffset val="100"/>
        <c:tickLblSkip val="1"/>
        <c:tickMarkSkip val="1"/>
      </c:catAx>
      <c:valAx>
        <c:axId val="79214464"/>
        <c:scaling>
          <c:orientation val="minMax"/>
          <c:max val="2"/>
          <c:min val="-6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79212928"/>
        <c:crosses val="autoZero"/>
        <c:crossBetween val="between"/>
        <c:majorUnit val="10"/>
      </c:valAx>
      <c:spPr>
        <a:gradFill rotWithShape="0">
          <a:gsLst>
            <a:gs pos="0">
              <a:srgbClr val="EBF7FF"/>
            </a:gs>
            <a:gs pos="100000">
              <a:srgbClr val="FFFFFF"/>
            </a:gs>
          </a:gsLst>
          <a:lin ang="5400000" scaled="1"/>
        </a:gradFill>
        <a:ln w="25400">
          <a:noFill/>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6134652777777778"/>
          <c:y val="2.044212962962981E-2"/>
        </c:manualLayout>
      </c:layout>
      <c:spPr>
        <a:noFill/>
        <a:ln w="25400">
          <a:noFill/>
        </a:ln>
      </c:spPr>
    </c:title>
    <c:plotArea>
      <c:layout>
        <c:manualLayout>
          <c:layoutTarget val="inner"/>
          <c:xMode val="edge"/>
          <c:yMode val="edge"/>
          <c:x val="0.11375625000000029"/>
          <c:y val="0.18251574074074167"/>
          <c:w val="0.91185410334346562"/>
          <c:h val="0.59245138888888849"/>
        </c:manualLayout>
      </c:layout>
      <c:barChart>
        <c:barDir val="col"/>
        <c:grouping val="clustered"/>
        <c:ser>
          <c:idx val="0"/>
          <c:order val="0"/>
          <c:tx>
            <c:strRef>
              <c:f>'9lay_off'!$C$14:$D$14</c:f>
              <c:strCache>
                <c:ptCount val="1"/>
                <c:pt idx="0">
                  <c:v>beneficiários</c:v>
                </c:pt>
              </c:strCache>
            </c:strRef>
          </c:tx>
          <c:spPr>
            <a:solidFill>
              <a:schemeClr val="accent2"/>
            </a:solidFill>
            <a:ln w="25400">
              <a:solidFill>
                <a:schemeClr val="accent2"/>
              </a:solidFill>
              <a:prstDash val="solid"/>
            </a:ln>
          </c:spPr>
          <c:cat>
            <c:strRef>
              <c:f>'9lay_off'!$E$9:$Q$9</c:f>
              <c:strCache>
                <c:ptCount val="13"/>
                <c:pt idx="0">
                  <c:v>ago.</c:v>
                </c:pt>
                <c:pt idx="1">
                  <c:v>set.</c:v>
                </c:pt>
                <c:pt idx="2">
                  <c:v>out.</c:v>
                </c:pt>
                <c:pt idx="3">
                  <c:v>nov.</c:v>
                </c:pt>
                <c:pt idx="4">
                  <c:v>dez.</c:v>
                </c:pt>
                <c:pt idx="5">
                  <c:v>jan.</c:v>
                </c:pt>
                <c:pt idx="6">
                  <c:v>fev.</c:v>
                </c:pt>
                <c:pt idx="7">
                  <c:v>mar.</c:v>
                </c:pt>
                <c:pt idx="8">
                  <c:v>abr.</c:v>
                </c:pt>
                <c:pt idx="9">
                  <c:v>mai.</c:v>
                </c:pt>
                <c:pt idx="10">
                  <c:v>jun.</c:v>
                </c:pt>
                <c:pt idx="11">
                  <c:v>jul.</c:v>
                </c:pt>
                <c:pt idx="12">
                  <c:v>ago.</c:v>
                </c:pt>
              </c:strCache>
            </c:strRef>
          </c:cat>
          <c:val>
            <c:numRef>
              <c:f>'9lay_off'!$E$15:$Q$15</c:f>
              <c:numCache>
                <c:formatCode>#,##0</c:formatCode>
                <c:ptCount val="13"/>
                <c:pt idx="0">
                  <c:v>1710</c:v>
                </c:pt>
                <c:pt idx="1">
                  <c:v>1318</c:v>
                </c:pt>
                <c:pt idx="2">
                  <c:v>1243</c:v>
                </c:pt>
                <c:pt idx="3">
                  <c:v>1517</c:v>
                </c:pt>
                <c:pt idx="4">
                  <c:v>2056</c:v>
                </c:pt>
                <c:pt idx="5">
                  <c:v>2345</c:v>
                </c:pt>
                <c:pt idx="6">
                  <c:v>1745</c:v>
                </c:pt>
                <c:pt idx="7">
                  <c:v>1658</c:v>
                </c:pt>
                <c:pt idx="8">
                  <c:v>1255</c:v>
                </c:pt>
                <c:pt idx="9">
                  <c:v>1464</c:v>
                </c:pt>
                <c:pt idx="10">
                  <c:v>827</c:v>
                </c:pt>
                <c:pt idx="11">
                  <c:v>819</c:v>
                </c:pt>
                <c:pt idx="12">
                  <c:v>740</c:v>
                </c:pt>
              </c:numCache>
            </c:numRef>
          </c:val>
        </c:ser>
        <c:axId val="51972736"/>
        <c:axId val="52261248"/>
      </c:barChart>
      <c:catAx>
        <c:axId val="51972736"/>
        <c:scaling>
          <c:orientation val="minMax"/>
        </c:scaling>
        <c:axPos val="b"/>
        <c:numFmt formatCode="General" sourceLinked="1"/>
        <c:minorTickMark val="out"/>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52261248"/>
        <c:crosses val="autoZero"/>
        <c:auto val="1"/>
        <c:lblAlgn val="ctr"/>
        <c:lblOffset val="100"/>
        <c:tickLblSkip val="1"/>
        <c:tickMarkSkip val="1"/>
      </c:catAx>
      <c:valAx>
        <c:axId val="52261248"/>
        <c:scaling>
          <c:orientation val="minMax"/>
          <c:min val="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51972736"/>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0.19809601609597091"/>
          <c:y val="6.3777172084258704E-2"/>
          <c:w val="0.60380736269639301"/>
          <c:h val="0.77189104858398905"/>
        </c:manualLayout>
      </c:layout>
      <c:radarChart>
        <c:radarStyle val="marker"/>
        <c:ser>
          <c:idx val="1"/>
          <c:order val="0"/>
          <c:spPr>
            <a:ln w="28575" cap="flat" cmpd="sng" algn="ctr">
              <a:solidFill>
                <a:schemeClr val="accent2"/>
              </a:solidFill>
              <a:prstDash val="solid"/>
            </a:ln>
            <a:effectLst/>
          </c:spPr>
          <c:marker>
            <c:symbol val="none"/>
          </c:marker>
          <c:cat>
            <c:strRef>
              <c:f>'21destaque'!$D$9:$D$26</c:f>
              <c:strCache>
                <c:ptCount val="18"/>
                <c:pt idx="0">
                  <c:v>Alemanha</c:v>
                </c:pt>
                <c:pt idx="1">
                  <c:v>Áustria</c:v>
                </c:pt>
                <c:pt idx="2">
                  <c:v>Bélgica</c:v>
                </c:pt>
                <c:pt idx="3">
                  <c:v>Chipre</c:v>
                </c:pt>
                <c:pt idx="4">
                  <c:v>Croácia</c:v>
                </c:pt>
                <c:pt idx="5">
                  <c:v>Eslováquia</c:v>
                </c:pt>
                <c:pt idx="6">
                  <c:v>Eslovénia</c:v>
                </c:pt>
                <c:pt idx="7">
                  <c:v>Espanha</c:v>
                </c:pt>
                <c:pt idx="8">
                  <c:v>Estónia</c:v>
                </c:pt>
                <c:pt idx="9">
                  <c:v>Finlândia</c:v>
                </c:pt>
                <c:pt idx="10">
                  <c:v>França</c:v>
                </c:pt>
                <c:pt idx="11">
                  <c:v>Grécia</c:v>
                </c:pt>
                <c:pt idx="12">
                  <c:v>Países Baixos</c:v>
                </c:pt>
                <c:pt idx="13">
                  <c:v>Irlanda</c:v>
                </c:pt>
                <c:pt idx="14">
                  <c:v>Itália</c:v>
                </c:pt>
                <c:pt idx="15">
                  <c:v>Luxemburgo</c:v>
                </c:pt>
                <c:pt idx="16">
                  <c:v>Malta</c:v>
                </c:pt>
                <c:pt idx="17">
                  <c:v>Portugal</c:v>
                </c:pt>
              </c:strCache>
            </c:strRef>
          </c:cat>
          <c:val>
            <c:numRef>
              <c:f>'21destaque'!$I$9:$I$26</c:f>
              <c:numCache>
                <c:formatCode>#,##0.00</c:formatCode>
                <c:ptCount val="18"/>
                <c:pt idx="0">
                  <c:v>0.85185185185185175</c:v>
                </c:pt>
                <c:pt idx="1">
                  <c:v>0.85454545454545461</c:v>
                </c:pt>
                <c:pt idx="2">
                  <c:v>0.7978723404255319</c:v>
                </c:pt>
                <c:pt idx="3">
                  <c:v>0.84662576687116564</c:v>
                </c:pt>
                <c:pt idx="4">
                  <c:v>1.295774647887324</c:v>
                </c:pt>
                <c:pt idx="5">
                  <c:v>1.0472440944881891</c:v>
                </c:pt>
                <c:pt idx="6">
                  <c:v>1.2222222222222223</c:v>
                </c:pt>
                <c:pt idx="7">
                  <c:v>1.1140350877192982</c:v>
                </c:pt>
                <c:pt idx="8">
                  <c:v>0.77906976744186052</c:v>
                </c:pt>
                <c:pt idx="9">
                  <c:v>0.86021505376344076</c:v>
                </c:pt>
                <c:pt idx="10">
                  <c:v>0.96261682242990665</c:v>
                </c:pt>
                <c:pt idx="11">
                  <c:v>1.3203463203463202</c:v>
                </c:pt>
                <c:pt idx="12">
                  <c:v>0.96969696969696983</c:v>
                </c:pt>
                <c:pt idx="13">
                  <c:v>0.7265625</c:v>
                </c:pt>
                <c:pt idx="14">
                  <c:v>1.1982758620689655</c:v>
                </c:pt>
                <c:pt idx="15">
                  <c:v>1.0333333333333334</c:v>
                </c:pt>
                <c:pt idx="16">
                  <c:v>0.94915254237288127</c:v>
                </c:pt>
                <c:pt idx="17">
                  <c:v>1.0923076923076922</c:v>
                </c:pt>
              </c:numCache>
            </c:numRef>
          </c:val>
        </c:ser>
        <c:axId val="79964800"/>
        <c:axId val="79978880"/>
      </c:radarChart>
      <c:catAx>
        <c:axId val="79964800"/>
        <c:scaling>
          <c:orientation val="minMax"/>
        </c:scaling>
        <c:axPos val="b"/>
        <c:majorGridlines>
          <c:spPr>
            <a:ln w="3175">
              <a:solidFill>
                <a:srgbClr val="333333"/>
              </a:solidFill>
              <a:prstDash val="solid"/>
            </a:ln>
          </c:spPr>
        </c:majorGridlines>
        <c:numFmt formatCode="0000" sourceLinked="0"/>
        <c:tickLblPos val="nextTo"/>
        <c:txPr>
          <a:bodyPr rot="60000" vert="horz" anchor="t" anchorCtr="0"/>
          <a:lstStyle/>
          <a:p>
            <a:pPr>
              <a:defRPr sz="700" b="0" i="0" u="none" strike="noStrike" baseline="0">
                <a:solidFill>
                  <a:srgbClr val="333333"/>
                </a:solidFill>
                <a:latin typeface="Arial"/>
                <a:ea typeface="Arial"/>
                <a:cs typeface="Arial"/>
              </a:defRPr>
            </a:pPr>
            <a:endParaRPr lang="pt-PT"/>
          </a:p>
        </c:txPr>
        <c:crossAx val="79978880"/>
        <c:crosses val="autoZero"/>
        <c:lblAlgn val="ctr"/>
        <c:lblOffset val="100"/>
      </c:catAx>
      <c:valAx>
        <c:axId val="79978880"/>
        <c:scaling>
          <c:orientation val="minMax"/>
          <c:max val="1.8"/>
          <c:min val="0"/>
        </c:scaling>
        <c:axPos val="l"/>
        <c:majorGridlines>
          <c:spPr>
            <a:ln w="3175">
              <a:solidFill>
                <a:srgbClr val="333333"/>
              </a:solidFill>
              <a:prstDash val="solid"/>
            </a:ln>
          </c:spPr>
        </c:majorGridlines>
        <c:numFmt formatCode="0.0" sourceLinked="0"/>
        <c:majorTickMark val="cross"/>
        <c:tickLblPos val="nextTo"/>
        <c:spPr>
          <a:ln w="3175">
            <a:solidFill>
              <a:srgbClr val="333333"/>
            </a:solidFill>
            <a:prstDash val="solid"/>
          </a:ln>
        </c:spPr>
        <c:txPr>
          <a:bodyPr rot="0" vert="horz"/>
          <a:lstStyle/>
          <a:p>
            <a:pPr>
              <a:defRPr sz="700" b="0" i="0" u="none" strike="noStrike" baseline="0">
                <a:solidFill>
                  <a:srgbClr val="333333"/>
                </a:solidFill>
                <a:latin typeface="Arial"/>
                <a:ea typeface="Arial"/>
                <a:cs typeface="Arial"/>
              </a:defRPr>
            </a:pPr>
            <a:endParaRPr lang="pt-PT"/>
          </a:p>
        </c:txPr>
        <c:crossAx val="79964800"/>
        <c:crosses val="autoZero"/>
        <c:crossBetween val="between"/>
        <c:majorUnit val="0.5"/>
        <c:minorUnit val="0.5"/>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488819444444444"/>
          <c:y val="1.4562500000000065E-2"/>
        </c:manualLayout>
      </c:layout>
      <c:spPr>
        <a:noFill/>
        <a:ln w="25400">
          <a:noFill/>
        </a:ln>
      </c:spPr>
    </c:title>
    <c:plotArea>
      <c:layout>
        <c:manualLayout>
          <c:layoutTarget val="inner"/>
          <c:xMode val="edge"/>
          <c:yMode val="edge"/>
          <c:x val="0.11375625000000029"/>
          <c:y val="0.16487685185185186"/>
          <c:w val="0.91185410334346562"/>
          <c:h val="0.61864074074074071"/>
        </c:manualLayout>
      </c:layout>
      <c:barChart>
        <c:barDir val="col"/>
        <c:grouping val="clustered"/>
        <c:ser>
          <c:idx val="0"/>
          <c:order val="0"/>
          <c:tx>
            <c:strRef>
              <c:f>'9lay_off'!$C$37:$D$37</c:f>
              <c:strCache>
                <c:ptCount val="1"/>
                <c:pt idx="0">
                  <c:v>estabelecimentos</c:v>
                </c:pt>
              </c:strCache>
            </c:strRef>
          </c:tx>
          <c:spPr>
            <a:ln w="25400">
              <a:solidFill>
                <a:schemeClr val="tx2"/>
              </a:solidFill>
              <a:prstDash val="solid"/>
            </a:ln>
          </c:spPr>
          <c:cat>
            <c:strRef>
              <c:f>'9lay_off'!$I$35:$Q$35</c:f>
              <c:strCache>
                <c:ptCount val="9"/>
                <c:pt idx="0">
                  <c:v>2005</c:v>
                </c:pt>
                <c:pt idx="1">
                  <c:v>2006</c:v>
                </c:pt>
                <c:pt idx="2">
                  <c:v>2007</c:v>
                </c:pt>
                <c:pt idx="3">
                  <c:v>2008</c:v>
                </c:pt>
                <c:pt idx="4">
                  <c:v>2009</c:v>
                </c:pt>
                <c:pt idx="5">
                  <c:v>2010</c:v>
                </c:pt>
                <c:pt idx="6">
                  <c:v>2011</c:v>
                </c:pt>
                <c:pt idx="7">
                  <c:v>2012</c:v>
                </c:pt>
                <c:pt idx="8">
                  <c:v>2013</c:v>
                </c:pt>
              </c:strCache>
            </c:strRef>
          </c:cat>
          <c:val>
            <c:numRef>
              <c:f>'9lay_off'!$I$38:$Q$38</c:f>
              <c:numCache>
                <c:formatCode>0</c:formatCode>
                <c:ptCount val="9"/>
                <c:pt idx="0">
                  <c:v>34</c:v>
                </c:pt>
                <c:pt idx="1">
                  <c:v>49</c:v>
                </c:pt>
                <c:pt idx="2">
                  <c:v>28</c:v>
                </c:pt>
                <c:pt idx="3">
                  <c:v>54</c:v>
                </c:pt>
                <c:pt idx="4">
                  <c:v>423</c:v>
                </c:pt>
                <c:pt idx="5">
                  <c:v>324</c:v>
                </c:pt>
                <c:pt idx="6">
                  <c:v>266</c:v>
                </c:pt>
                <c:pt idx="7">
                  <c:v>550</c:v>
                </c:pt>
                <c:pt idx="8">
                  <c:v>547</c:v>
                </c:pt>
              </c:numCache>
            </c:numRef>
          </c:val>
        </c:ser>
        <c:axId val="52276608"/>
        <c:axId val="51983488"/>
      </c:barChart>
      <c:catAx>
        <c:axId val="52276608"/>
        <c:scaling>
          <c:orientation val="minMax"/>
        </c:scaling>
        <c:axPos val="b"/>
        <c:numFmt formatCode="General" sourceLinked="1"/>
        <c:maj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51983488"/>
        <c:crosses val="autoZero"/>
        <c:auto val="1"/>
        <c:lblAlgn val="ctr"/>
        <c:lblOffset val="100"/>
        <c:tickLblSkip val="1"/>
        <c:tickMarkSkip val="1"/>
      </c:catAx>
      <c:valAx>
        <c:axId val="51983488"/>
        <c:scaling>
          <c:orientation val="minMax"/>
          <c:min val="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52276608"/>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5693680555555631"/>
          <c:y val="2.044212962962981E-2"/>
        </c:manualLayout>
      </c:layout>
      <c:spPr>
        <a:noFill/>
        <a:ln w="25400">
          <a:noFill/>
        </a:ln>
      </c:spPr>
    </c:title>
    <c:plotArea>
      <c:layout>
        <c:manualLayout>
          <c:layoutTarget val="inner"/>
          <c:xMode val="edge"/>
          <c:yMode val="edge"/>
          <c:x val="0.14810763888888889"/>
          <c:y val="0.16487685185185186"/>
          <c:w val="0.91185410334346562"/>
          <c:h val="0.61864074074074071"/>
        </c:manualLayout>
      </c:layout>
      <c:barChart>
        <c:barDir val="col"/>
        <c:grouping val="clustered"/>
        <c:ser>
          <c:idx val="0"/>
          <c:order val="0"/>
          <c:tx>
            <c:strRef>
              <c:f>'9lay_off'!$C$40:$D$40</c:f>
              <c:strCache>
                <c:ptCount val="1"/>
                <c:pt idx="0">
                  <c:v>beneficiários</c:v>
                </c:pt>
              </c:strCache>
            </c:strRef>
          </c:tx>
          <c:spPr>
            <a:solidFill>
              <a:schemeClr val="accent2"/>
            </a:solidFill>
            <a:ln w="25400">
              <a:solidFill>
                <a:schemeClr val="accent2"/>
              </a:solidFill>
              <a:prstDash val="solid"/>
            </a:ln>
          </c:spPr>
          <c:cat>
            <c:strRef>
              <c:f>'9lay_off'!$I$35:$Q$35</c:f>
              <c:strCache>
                <c:ptCount val="9"/>
                <c:pt idx="0">
                  <c:v>2005</c:v>
                </c:pt>
                <c:pt idx="1">
                  <c:v>2006</c:v>
                </c:pt>
                <c:pt idx="2">
                  <c:v>2007</c:v>
                </c:pt>
                <c:pt idx="3">
                  <c:v>2008</c:v>
                </c:pt>
                <c:pt idx="4">
                  <c:v>2009</c:v>
                </c:pt>
                <c:pt idx="5">
                  <c:v>2010</c:v>
                </c:pt>
                <c:pt idx="6">
                  <c:v>2011</c:v>
                </c:pt>
                <c:pt idx="7">
                  <c:v>2012</c:v>
                </c:pt>
                <c:pt idx="8">
                  <c:v>2013</c:v>
                </c:pt>
              </c:strCache>
            </c:strRef>
          </c:cat>
          <c:val>
            <c:numRef>
              <c:f>'9lay_off'!$I$41:$Q$41</c:f>
              <c:numCache>
                <c:formatCode>#,##0</c:formatCode>
                <c:ptCount val="9"/>
                <c:pt idx="0">
                  <c:v>588</c:v>
                </c:pt>
                <c:pt idx="1">
                  <c:v>664</c:v>
                </c:pt>
                <c:pt idx="2">
                  <c:v>891</c:v>
                </c:pt>
                <c:pt idx="3">
                  <c:v>1422</c:v>
                </c:pt>
                <c:pt idx="4">
                  <c:v>19278</c:v>
                </c:pt>
                <c:pt idx="5">
                  <c:v>6145</c:v>
                </c:pt>
                <c:pt idx="6">
                  <c:v>3601</c:v>
                </c:pt>
                <c:pt idx="7">
                  <c:v>8703</c:v>
                </c:pt>
                <c:pt idx="8">
                  <c:v>7434</c:v>
                </c:pt>
              </c:numCache>
            </c:numRef>
          </c:val>
        </c:ser>
        <c:axId val="52322688"/>
        <c:axId val="52324224"/>
      </c:barChart>
      <c:catAx>
        <c:axId val="52322688"/>
        <c:scaling>
          <c:orientation val="minMax"/>
        </c:scaling>
        <c:axPos val="b"/>
        <c:numFmt formatCode="General" sourceLinked="1"/>
        <c:maj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52324224"/>
        <c:crosses val="autoZero"/>
        <c:auto val="1"/>
        <c:lblAlgn val="ctr"/>
        <c:lblOffset val="100"/>
        <c:tickLblSkip val="1"/>
        <c:tickMarkSkip val="1"/>
      </c:catAx>
      <c:valAx>
        <c:axId val="52324224"/>
        <c:scaling>
          <c:orientation val="minMax"/>
          <c:min val="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52322688"/>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lang val="pt-PT"/>
  <c:chart>
    <c:plotArea>
      <c:layout/>
      <c:barChart>
        <c:barDir val="bar"/>
        <c:grouping val="clustered"/>
        <c:ser>
          <c:idx val="0"/>
          <c:order val="0"/>
          <c:spPr>
            <a:solidFill>
              <a:srgbClr val="CC0000"/>
            </a:solidFill>
            <a:ln w="12700">
              <a:solidFill>
                <a:srgbClr val="FFFFFF"/>
              </a:solidFill>
              <a:prstDash val="solid"/>
            </a:ln>
          </c:spPr>
          <c:val>
            <c:numRef>
              <c:f>'16irct'!#REF!</c:f>
              <c:numCache>
                <c:formatCode>General</c:formatCode>
                <c:ptCount val="1"/>
                <c:pt idx="0">
                  <c:v>1</c:v>
                </c:pt>
              </c:numCache>
            </c:numRef>
          </c:val>
        </c:ser>
        <c:gapWidth val="80"/>
        <c:axId val="84933248"/>
        <c:axId val="52585216"/>
      </c:barChart>
      <c:catAx>
        <c:axId val="84933248"/>
        <c:scaling>
          <c:orientation val="maxMin"/>
        </c:scaling>
        <c:axPos val="l"/>
        <c:majorTickMark val="none"/>
        <c:tickLblPos val="none"/>
        <c:spPr>
          <a:ln w="3175">
            <a:solidFill>
              <a:srgbClr val="333333"/>
            </a:solidFill>
            <a:prstDash val="solid"/>
          </a:ln>
        </c:spPr>
        <c:crossAx val="52585216"/>
        <c:crosses val="autoZero"/>
        <c:auto val="1"/>
        <c:lblAlgn val="ctr"/>
        <c:lblOffset val="100"/>
        <c:tickMarkSkip val="1"/>
      </c:catAx>
      <c:valAx>
        <c:axId val="52585216"/>
        <c:scaling>
          <c:orientation val="minMax"/>
          <c:max val="3.4"/>
          <c:min val="-2.1"/>
        </c:scaling>
        <c:axPos val="t"/>
        <c:majorGridlines>
          <c:spPr>
            <a:ln w="3175">
              <a:solidFill>
                <a:srgbClr val="FFFFFF"/>
              </a:solidFill>
              <a:prstDash val="solid"/>
            </a:ln>
          </c:spPr>
        </c:majorGridlines>
        <c:numFmt formatCode="General" sourceLinked="1"/>
        <c:majorTickMark val="none"/>
        <c:tickLblPos val="none"/>
        <c:spPr>
          <a:ln w="9525">
            <a:noFill/>
          </a:ln>
        </c:spPr>
        <c:crossAx val="84933248"/>
        <c:crosses val="autoZero"/>
        <c:crossBetween val="between"/>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pt-PT"/>
  <c:chart>
    <c:plotArea>
      <c:layout/>
      <c:barChart>
        <c:barDir val="bar"/>
        <c:grouping val="clustered"/>
        <c:ser>
          <c:idx val="0"/>
          <c:order val="0"/>
          <c:spPr>
            <a:solidFill>
              <a:srgbClr val="CC0000"/>
            </a:solidFill>
            <a:ln w="12700">
              <a:solidFill>
                <a:srgbClr val="FFFFFF"/>
              </a:solidFill>
              <a:prstDash val="solid"/>
            </a:ln>
          </c:spPr>
          <c:val>
            <c:numRef>
              <c:f>'16irct'!#REF!</c:f>
              <c:numCache>
                <c:formatCode>General</c:formatCode>
                <c:ptCount val="1"/>
                <c:pt idx="0">
                  <c:v>1</c:v>
                </c:pt>
              </c:numCache>
            </c:numRef>
          </c:val>
        </c:ser>
        <c:gapWidth val="80"/>
        <c:axId val="52592000"/>
        <c:axId val="52597888"/>
      </c:barChart>
      <c:catAx>
        <c:axId val="52592000"/>
        <c:scaling>
          <c:orientation val="maxMin"/>
        </c:scaling>
        <c:axPos val="l"/>
        <c:majorTickMark val="none"/>
        <c:tickLblPos val="none"/>
        <c:spPr>
          <a:ln w="3175">
            <a:solidFill>
              <a:srgbClr val="333333"/>
            </a:solidFill>
            <a:prstDash val="solid"/>
          </a:ln>
        </c:spPr>
        <c:crossAx val="52597888"/>
        <c:crosses val="autoZero"/>
        <c:auto val="1"/>
        <c:lblAlgn val="ctr"/>
        <c:lblOffset val="100"/>
        <c:tickMarkSkip val="1"/>
      </c:catAx>
      <c:valAx>
        <c:axId val="52597888"/>
        <c:scaling>
          <c:orientation val="minMax"/>
          <c:max val="0.13"/>
          <c:min val="-3.4000000000000002E-2"/>
        </c:scaling>
        <c:axPos val="t"/>
        <c:majorGridlines>
          <c:spPr>
            <a:ln w="3175">
              <a:solidFill>
                <a:srgbClr val="FFFFFF"/>
              </a:solidFill>
              <a:prstDash val="solid"/>
            </a:ln>
          </c:spPr>
        </c:majorGridlines>
        <c:numFmt formatCode="General" sourceLinked="1"/>
        <c:majorTickMark val="none"/>
        <c:tickLblPos val="none"/>
        <c:spPr>
          <a:ln w="9525">
            <a:noFill/>
          </a:ln>
        </c:spPr>
        <c:crossAx val="52592000"/>
        <c:crosses val="autoZero"/>
        <c:crossBetween val="between"/>
        <c:majorUnit val="2.5000000000000001E-2"/>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7.xml><?xml version="1.0" encoding="utf-8"?>
<c:chartSpace xmlns:c="http://schemas.openxmlformats.org/drawingml/2006/chart" xmlns:a="http://schemas.openxmlformats.org/drawingml/2006/main" xmlns:r="http://schemas.openxmlformats.org/officeDocument/2006/relationships">
  <c:lang val="pt-PT"/>
  <c:chart>
    <c:plotArea>
      <c:layout/>
      <c:barChart>
        <c:barDir val="bar"/>
        <c:grouping val="clustered"/>
        <c:ser>
          <c:idx val="0"/>
          <c:order val="0"/>
          <c:spPr>
            <a:solidFill>
              <a:srgbClr val="CC0000"/>
            </a:solidFill>
            <a:ln w="12700">
              <a:solidFill>
                <a:srgbClr val="FFFFFF"/>
              </a:solidFill>
              <a:prstDash val="solid"/>
            </a:ln>
          </c:spPr>
          <c:val>
            <c:numLit>
              <c:formatCode>General</c:formatCode>
              <c:ptCount val="1"/>
              <c:pt idx="0">
                <c:v>1</c:v>
              </c:pt>
            </c:numLit>
          </c:val>
        </c:ser>
        <c:gapWidth val="80"/>
        <c:axId val="52609024"/>
        <c:axId val="52610560"/>
      </c:barChart>
      <c:catAx>
        <c:axId val="52609024"/>
        <c:scaling>
          <c:orientation val="maxMin"/>
        </c:scaling>
        <c:axPos val="l"/>
        <c:majorTickMark val="none"/>
        <c:tickLblPos val="none"/>
        <c:spPr>
          <a:ln w="3175">
            <a:solidFill>
              <a:srgbClr val="333333"/>
            </a:solidFill>
            <a:prstDash val="solid"/>
          </a:ln>
        </c:spPr>
        <c:crossAx val="52610560"/>
        <c:crosses val="autoZero"/>
        <c:auto val="1"/>
        <c:lblAlgn val="ctr"/>
        <c:lblOffset val="100"/>
        <c:tickMarkSkip val="1"/>
      </c:catAx>
      <c:valAx>
        <c:axId val="52610560"/>
        <c:scaling>
          <c:orientation val="minMax"/>
          <c:max val="3.4"/>
          <c:min val="-2.1"/>
        </c:scaling>
        <c:axPos val="t"/>
        <c:majorGridlines>
          <c:spPr>
            <a:ln w="3175">
              <a:solidFill>
                <a:srgbClr val="FFFFFF"/>
              </a:solidFill>
              <a:prstDash val="solid"/>
            </a:ln>
          </c:spPr>
        </c:majorGridlines>
        <c:numFmt formatCode="General" sourceLinked="1"/>
        <c:majorTickMark val="none"/>
        <c:tickLblPos val="none"/>
        <c:spPr>
          <a:ln w="9525">
            <a:noFill/>
          </a:ln>
        </c:spPr>
        <c:crossAx val="52609024"/>
        <c:crosses val="autoZero"/>
        <c:crossBetween val="between"/>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pt-PT"/>
  <c:chart>
    <c:plotArea>
      <c:layout/>
      <c:barChart>
        <c:barDir val="bar"/>
        <c:grouping val="clustered"/>
        <c:ser>
          <c:idx val="0"/>
          <c:order val="0"/>
          <c:spPr>
            <a:solidFill>
              <a:srgbClr val="CC0000"/>
            </a:solidFill>
            <a:ln w="12700">
              <a:solidFill>
                <a:srgbClr val="FFFFFF"/>
              </a:solidFill>
              <a:prstDash val="solid"/>
            </a:ln>
          </c:spPr>
          <c:val>
            <c:numLit>
              <c:formatCode>General</c:formatCode>
              <c:ptCount val="1"/>
              <c:pt idx="0">
                <c:v>1</c:v>
              </c:pt>
            </c:numLit>
          </c:val>
        </c:ser>
        <c:gapWidth val="80"/>
        <c:axId val="52617600"/>
        <c:axId val="52619136"/>
      </c:barChart>
      <c:catAx>
        <c:axId val="52617600"/>
        <c:scaling>
          <c:orientation val="maxMin"/>
        </c:scaling>
        <c:axPos val="l"/>
        <c:majorTickMark val="none"/>
        <c:tickLblPos val="none"/>
        <c:spPr>
          <a:ln w="3175">
            <a:solidFill>
              <a:srgbClr val="333333"/>
            </a:solidFill>
            <a:prstDash val="solid"/>
          </a:ln>
        </c:spPr>
        <c:crossAx val="52619136"/>
        <c:crosses val="autoZero"/>
        <c:auto val="1"/>
        <c:lblAlgn val="ctr"/>
        <c:lblOffset val="100"/>
        <c:tickMarkSkip val="1"/>
      </c:catAx>
      <c:valAx>
        <c:axId val="52619136"/>
        <c:scaling>
          <c:orientation val="minMax"/>
          <c:max val="0.13"/>
          <c:min val="-3.4000000000000002E-2"/>
        </c:scaling>
        <c:axPos val="t"/>
        <c:majorGridlines>
          <c:spPr>
            <a:ln w="3175">
              <a:solidFill>
                <a:srgbClr val="FFFFFF"/>
              </a:solidFill>
              <a:prstDash val="solid"/>
            </a:ln>
          </c:spPr>
        </c:majorGridlines>
        <c:numFmt formatCode="General" sourceLinked="1"/>
        <c:majorTickMark val="none"/>
        <c:tickLblPos val="none"/>
        <c:spPr>
          <a:ln w="9525">
            <a:noFill/>
          </a:ln>
        </c:spPr>
        <c:crossAx val="52617600"/>
        <c:crosses val="autoZero"/>
        <c:crossBetween val="between"/>
        <c:majorUnit val="2.5000000000000001E-2"/>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9.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3.9451516222501612E-3"/>
          <c:y val="4.0812466903704422E-2"/>
          <c:w val="0.99605478225174449"/>
          <c:h val="0.93403579928657465"/>
        </c:manualLayout>
      </c:layout>
      <c:barChart>
        <c:barDir val="bar"/>
        <c:grouping val="clustered"/>
        <c:ser>
          <c:idx val="0"/>
          <c:order val="0"/>
          <c:spPr>
            <a:solidFill>
              <a:schemeClr val="accent4"/>
            </a:solidFill>
            <a:ln w="12700">
              <a:solidFill>
                <a:srgbClr val="FFFFFF"/>
              </a:solidFill>
              <a:prstDash val="solid"/>
            </a:ln>
          </c:spPr>
          <c:val>
            <c:numRef>
              <c:f>'16irct'!$J$63:$J$72</c:f>
              <c:numCache>
                <c:formatCode>0.0</c:formatCode>
                <c:ptCount val="10"/>
                <c:pt idx="0">
                  <c:v>25.463342207659224</c:v>
                </c:pt>
                <c:pt idx="1">
                  <c:v>12.684639178840795</c:v>
                </c:pt>
                <c:pt idx="2">
                  <c:v>11.986581993239787</c:v>
                </c:pt>
                <c:pt idx="3">
                  <c:v>4.4002454238674771</c:v>
                </c:pt>
                <c:pt idx="4">
                  <c:v>1.9197754034457004</c:v>
                </c:pt>
                <c:pt idx="5">
                  <c:v>-41.884707357277186</c:v>
                </c:pt>
                <c:pt idx="6">
                  <c:v>-9.7400901763487262</c:v>
                </c:pt>
                <c:pt idx="7">
                  <c:v>-6.4865155259481995</c:v>
                </c:pt>
                <c:pt idx="8">
                  <c:v>-3.7894374119530894</c:v>
                </c:pt>
                <c:pt idx="9">
                  <c:v>-2.6604973973395007</c:v>
                </c:pt>
              </c:numCache>
            </c:numRef>
          </c:val>
        </c:ser>
        <c:gapWidth val="80"/>
        <c:axId val="52761344"/>
        <c:axId val="52762880"/>
      </c:barChart>
      <c:catAx>
        <c:axId val="52761344"/>
        <c:scaling>
          <c:orientation val="maxMin"/>
        </c:scaling>
        <c:axPos val="l"/>
        <c:majorTickMark val="none"/>
        <c:tickLblPos val="none"/>
        <c:crossAx val="52762880"/>
        <c:crossesAt val="0"/>
        <c:auto val="1"/>
        <c:lblAlgn val="ctr"/>
        <c:lblOffset val="100"/>
        <c:tickMarkSkip val="3"/>
      </c:catAx>
      <c:valAx>
        <c:axId val="52762880"/>
        <c:scaling>
          <c:orientation val="minMax"/>
        </c:scaling>
        <c:axPos val="t"/>
        <c:numFmt formatCode="0.0" sourceLinked="1"/>
        <c:majorTickMark val="none"/>
        <c:tickLblPos val="none"/>
        <c:spPr>
          <a:ln w="9525">
            <a:noFill/>
          </a:ln>
        </c:spPr>
        <c:crossAx val="52761344"/>
        <c:crosses val="autoZero"/>
        <c:crossBetween val="between"/>
      </c:valAx>
    </c:plotArea>
    <c:plotVisOnly val="1"/>
    <c:dispBlanksAs val="gap"/>
  </c:chart>
  <c:spPr>
    <a:solidFill>
      <a:srgbClr val="FFFFFF"/>
    </a:solidFill>
    <a:ln w="9525">
      <a:noFill/>
    </a:ln>
  </c:spPr>
  <c:txPr>
    <a:bodyPr/>
    <a:lstStyle/>
    <a:p>
      <a:pPr>
        <a:defRPr sz="7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trlProps/ctrlProp1.xml><?xml version="1.0" encoding="utf-8"?>
<formControlPr xmlns="http://schemas.microsoft.com/office/spreadsheetml/2009/9/main" objectType="Drop" dropLines="2" dropStyle="combo" dx="16" fmlaLink="$AI$8" fmlaRange="$AK$8:$AK$9" sel="2" val="0"/>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8.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chart" Target="../charts/chart9.xml"/><Relationship Id="rId4" Type="http://schemas.openxmlformats.org/officeDocument/2006/relationships/chart" Target="../charts/chart8.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4" Type="http://schemas.openxmlformats.org/officeDocument/2006/relationships/chart" Target="../charts/chart13.xml"/></Relationships>
</file>

<file path=xl/drawings/_rels/drawing26.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 Id="rId6" Type="http://schemas.openxmlformats.org/officeDocument/2006/relationships/chart" Target="../charts/chart19.xml"/><Relationship Id="rId5" Type="http://schemas.openxmlformats.org/officeDocument/2006/relationships/chart" Target="../charts/chart18.xml"/><Relationship Id="rId4" Type="http://schemas.openxmlformats.org/officeDocument/2006/relationships/chart" Target="../charts/chart17.xml"/></Relationships>
</file>

<file path=xl/drawings/_rels/drawing32.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image" Target="../media/image4.emf"/></Relationships>
</file>

<file path=xl/drawings/_rels/drawing7.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6</xdr:col>
      <xdr:colOff>142875</xdr:colOff>
      <xdr:row>10</xdr:row>
      <xdr:rowOff>0</xdr:rowOff>
    </xdr:from>
    <xdr:ext cx="3196003" cy="1494127"/>
    <xdr:sp macro="" textlink="">
      <xdr:nvSpPr>
        <xdr:cNvPr id="2" name="Text Box 1"/>
        <xdr:cNvSpPr txBox="1">
          <a:spLocks noChangeArrowheads="1"/>
        </xdr:cNvSpPr>
      </xdr:nvSpPr>
      <xdr:spPr bwMode="auto">
        <a:xfrm>
          <a:off x="2752725" y="187642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editAs="oneCell">
    <xdr:from>
      <xdr:col>1</xdr:col>
      <xdr:colOff>123825</xdr:colOff>
      <xdr:row>1</xdr:row>
      <xdr:rowOff>142875</xdr:rowOff>
    </xdr:from>
    <xdr:to>
      <xdr:col>3</xdr:col>
      <xdr:colOff>871714</xdr:colOff>
      <xdr:row>3</xdr:row>
      <xdr:rowOff>295275</xdr:rowOff>
    </xdr:to>
    <xdr:pic>
      <xdr:nvPicPr>
        <xdr:cNvPr id="5121"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219075" y="238125"/>
          <a:ext cx="2005189" cy="533400"/>
        </a:xfrm>
        <a:prstGeom prst="rect">
          <a:avLst/>
        </a:prstGeom>
        <a:noFill/>
        <a:ln w="1">
          <a:noFill/>
          <a:miter lim="800000"/>
          <a:headEnd/>
          <a:tailEnd type="none" w="med" len="med"/>
        </a:ln>
        <a:effectLst/>
      </xdr:spPr>
    </xdr:pic>
    <xdr:clientData/>
  </xdr:twoCellAnchor>
  <xdr:oneCellAnchor>
    <xdr:from>
      <xdr:col>6</xdr:col>
      <xdr:colOff>142875</xdr:colOff>
      <xdr:row>10</xdr:row>
      <xdr:rowOff>0</xdr:rowOff>
    </xdr:from>
    <xdr:ext cx="3196003" cy="1494127"/>
    <xdr:sp macro="" textlink="">
      <xdr:nvSpPr>
        <xdr:cNvPr id="18" name="Text Box 1"/>
        <xdr:cNvSpPr txBox="1">
          <a:spLocks noChangeArrowheads="1"/>
        </xdr:cNvSpPr>
      </xdr:nvSpPr>
      <xdr:spPr bwMode="auto">
        <a:xfrm>
          <a:off x="2752725" y="187642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xdr:from>
      <xdr:col>6</xdr:col>
      <xdr:colOff>180976</xdr:colOff>
      <xdr:row>33</xdr:row>
      <xdr:rowOff>76199</xdr:rowOff>
    </xdr:from>
    <xdr:to>
      <xdr:col>9</xdr:col>
      <xdr:colOff>2276475</xdr:colOff>
      <xdr:row>53</xdr:row>
      <xdr:rowOff>47383</xdr:rowOff>
    </xdr:to>
    <xdr:grpSp>
      <xdr:nvGrpSpPr>
        <xdr:cNvPr id="19" name="Grupo 18"/>
        <xdr:cNvGrpSpPr/>
      </xdr:nvGrpSpPr>
      <xdr:grpSpPr>
        <a:xfrm>
          <a:off x="2847976" y="5838824"/>
          <a:ext cx="3676649" cy="3676409"/>
          <a:chOff x="3068960" y="5004048"/>
          <a:chExt cx="3384160" cy="3384160"/>
        </a:xfrm>
      </xdr:grpSpPr>
      <xdr:sp macro="" textlink="">
        <xdr:nvSpPr>
          <xdr:cNvPr id="20" name="Rectângulo 19"/>
          <xdr:cNvSpPr/>
        </xdr:nvSpPr>
        <xdr:spPr>
          <a:xfrm>
            <a:off x="3068960" y="6444208"/>
            <a:ext cx="1944216" cy="1944000"/>
          </a:xfrm>
          <a:prstGeom prst="rect">
            <a:avLst/>
          </a:prstGeom>
          <a:solidFill>
            <a:srgbClr val="66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3429000" y="5004048"/>
            <a:ext cx="1944216" cy="1944216"/>
          </a:xfrm>
          <a:prstGeom prst="rect">
            <a:avLst/>
          </a:prstGeom>
          <a:solidFill>
            <a:srgbClr val="FF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2" name="CaixaDeTexto 32"/>
          <xdr:cNvSpPr txBox="1"/>
        </xdr:nvSpPr>
        <xdr:spPr>
          <a:xfrm>
            <a:off x="3068960" y="7827341"/>
            <a:ext cx="1543371" cy="551035"/>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334C00"/>
                </a:solidFill>
              </a:rPr>
              <a:t>FORMAÇÃO </a:t>
            </a:r>
          </a:p>
          <a:p>
            <a:r>
              <a:rPr lang="pt-PT">
                <a:solidFill>
                  <a:srgbClr val="334C00"/>
                </a:solidFill>
              </a:rPr>
              <a:t>PROFISSIONAL</a:t>
            </a:r>
          </a:p>
        </xdr:txBody>
      </xdr:sp>
      <xdr:sp macro="" textlink="">
        <xdr:nvSpPr>
          <xdr:cNvPr id="23" name="CaixaDeTexto 33"/>
          <xdr:cNvSpPr txBox="1"/>
        </xdr:nvSpPr>
        <xdr:spPr>
          <a:xfrm>
            <a:off x="3429000" y="5004048"/>
            <a:ext cx="114537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9E5E00"/>
                </a:solidFill>
              </a:rPr>
              <a:t>EMPREGO</a:t>
            </a:r>
          </a:p>
        </xdr:txBody>
      </xdr:sp>
      <xdr:sp macro="" textlink="">
        <xdr:nvSpPr>
          <xdr:cNvPr id="24" name="Rectângulo 23"/>
          <xdr:cNvSpPr/>
        </xdr:nvSpPr>
        <xdr:spPr>
          <a:xfrm>
            <a:off x="4509120" y="6084168"/>
            <a:ext cx="1944000" cy="1944216"/>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5" name="CaixaDeTexto 31"/>
          <xdr:cNvSpPr txBox="1"/>
        </xdr:nvSpPr>
        <xdr:spPr>
          <a:xfrm>
            <a:off x="5229200" y="6084168"/>
            <a:ext cx="120513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pt-PT">
                <a:solidFill>
                  <a:srgbClr val="004846"/>
                </a:solidFill>
              </a:rPr>
              <a:t>TRABALHO</a:t>
            </a:r>
          </a:p>
        </xdr:txBody>
      </xdr:sp>
    </xdr:grpSp>
    <xdr:clientData/>
  </xdr:twoCellAnchor>
</xdr:wsDr>
</file>

<file path=xl/drawings/drawing10.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II/MSESS. </a:t>
          </a:r>
        </a:p>
      </cdr:txBody>
    </cdr:sp>
  </cdr:relSizeAnchor>
</c:userShapes>
</file>

<file path=xl/drawings/drawing11.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II/MSESS. </a:t>
          </a:r>
        </a:p>
      </cdr:txBody>
    </cdr:sp>
  </cdr:relSizeAnchor>
</c:userShapes>
</file>

<file path=xl/drawings/drawing12.xml><?xml version="1.0" encoding="utf-8"?>
<xdr:wsDr xmlns:xdr="http://schemas.openxmlformats.org/drawingml/2006/spreadsheetDrawing" xmlns:a="http://schemas.openxmlformats.org/drawingml/2006/main">
  <xdr:twoCellAnchor editAs="oneCell">
    <xdr:from>
      <xdr:col>3</xdr:col>
      <xdr:colOff>1181100</xdr:colOff>
      <xdr:row>17</xdr:row>
      <xdr:rowOff>9525</xdr:rowOff>
    </xdr:from>
    <xdr:to>
      <xdr:col>3</xdr:col>
      <xdr:colOff>1438275</xdr:colOff>
      <xdr:row>17</xdr:row>
      <xdr:rowOff>28575</xdr:rowOff>
    </xdr:to>
    <xdr:sp macro="" textlink="">
      <xdr:nvSpPr>
        <xdr:cNvPr id="2"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5"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6"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7"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8"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9"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xdr:from>
      <xdr:col>15</xdr:col>
      <xdr:colOff>238125</xdr:colOff>
      <xdr:row>0</xdr:row>
      <xdr:rowOff>0</xdr:rowOff>
    </xdr:from>
    <xdr:to>
      <xdr:col>18</xdr:col>
      <xdr:colOff>11973</xdr:colOff>
      <xdr:row>1</xdr:row>
      <xdr:rowOff>8550</xdr:rowOff>
    </xdr:to>
    <xdr:grpSp>
      <xdr:nvGrpSpPr>
        <xdr:cNvPr id="10" name="Grupo 9"/>
        <xdr:cNvGrpSpPr/>
      </xdr:nvGrpSpPr>
      <xdr:grpSpPr>
        <a:xfrm>
          <a:off x="6238875" y="0"/>
          <a:ext cx="612048" cy="180000"/>
          <a:chOff x="4797152" y="7020272"/>
          <a:chExt cx="612048" cy="180000"/>
        </a:xfrm>
      </xdr:grpSpPr>
      <xdr:sp macro="" textlink="">
        <xdr:nvSpPr>
          <xdr:cNvPr id="11" name="Rectângulo 10"/>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2" name="Rectângulo 11"/>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14"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15"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16"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17"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18"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19"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20"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21"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392973</xdr:colOff>
      <xdr:row>1</xdr:row>
      <xdr:rowOff>8550</xdr:rowOff>
    </xdr:to>
    <xdr:grpSp>
      <xdr:nvGrpSpPr>
        <xdr:cNvPr id="2" name="Grupo 1"/>
        <xdr:cNvGrpSpPr/>
      </xdr:nvGrpSpPr>
      <xdr:grpSpPr>
        <a:xfrm>
          <a:off x="66675" y="0"/>
          <a:ext cx="63109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316015</xdr:colOff>
      <xdr:row>0</xdr:row>
      <xdr:rowOff>0</xdr:rowOff>
    </xdr:from>
    <xdr:to>
      <xdr:col>11</xdr:col>
      <xdr:colOff>11973</xdr:colOff>
      <xdr:row>1</xdr:row>
      <xdr:rowOff>8550</xdr:rowOff>
    </xdr:to>
    <xdr:grpSp>
      <xdr:nvGrpSpPr>
        <xdr:cNvPr id="2" name="Grupo 1"/>
        <xdr:cNvGrpSpPr/>
      </xdr:nvGrpSpPr>
      <xdr:grpSpPr>
        <a:xfrm>
          <a:off x="6240565" y="0"/>
          <a:ext cx="591308" cy="170475"/>
          <a:chOff x="4808367" y="7020272"/>
          <a:chExt cx="600833" cy="180000"/>
        </a:xfrm>
      </xdr:grpSpPr>
      <xdr:sp macro="" textlink="">
        <xdr:nvSpPr>
          <xdr:cNvPr id="3" name="Rectângulo 2"/>
          <xdr:cNvSpPr/>
        </xdr:nvSpPr>
        <xdr:spPr>
          <a:xfrm>
            <a:off x="5016250"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305558</xdr:colOff>
      <xdr:row>1</xdr:row>
      <xdr:rowOff>8550</xdr:rowOff>
    </xdr:to>
    <xdr:grpSp>
      <xdr:nvGrpSpPr>
        <xdr:cNvPr id="2" name="Grupo 1"/>
        <xdr:cNvGrpSpPr/>
      </xdr:nvGrpSpPr>
      <xdr:grpSpPr>
        <a:xfrm>
          <a:off x="66675" y="0"/>
          <a:ext cx="600833" cy="17047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13</xdr:col>
      <xdr:colOff>180975</xdr:colOff>
      <xdr:row>0</xdr:row>
      <xdr:rowOff>0</xdr:rowOff>
    </xdr:from>
    <xdr:to>
      <xdr:col>15</xdr:col>
      <xdr:colOff>10283</xdr:colOff>
      <xdr:row>1</xdr:row>
      <xdr:rowOff>8550</xdr:rowOff>
    </xdr:to>
    <xdr:grpSp>
      <xdr:nvGrpSpPr>
        <xdr:cNvPr id="2" name="Grupo 1"/>
        <xdr:cNvGrpSpPr/>
      </xdr:nvGrpSpPr>
      <xdr:grpSpPr>
        <a:xfrm>
          <a:off x="6229350" y="0"/>
          <a:ext cx="61988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276983</xdr:colOff>
      <xdr:row>1</xdr:row>
      <xdr:rowOff>8550</xdr:rowOff>
    </xdr:to>
    <xdr:grpSp>
      <xdr:nvGrpSpPr>
        <xdr:cNvPr id="2" name="Grupo 1"/>
        <xdr:cNvGrpSpPr/>
      </xdr:nvGrpSpPr>
      <xdr:grpSpPr>
        <a:xfrm>
          <a:off x="666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28575</xdr:colOff>
      <xdr:row>52</xdr:row>
      <xdr:rowOff>0</xdr:rowOff>
    </xdr:from>
    <xdr:to>
      <xdr:col>16</xdr:col>
      <xdr:colOff>0</xdr:colOff>
      <xdr:row>52</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952500</xdr:colOff>
      <xdr:row>52</xdr:row>
      <xdr:rowOff>0</xdr:rowOff>
    </xdr:from>
    <xdr:to>
      <xdr:col>5</xdr:col>
      <xdr:colOff>361950</xdr:colOff>
      <xdr:row>52</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28575</xdr:colOff>
      <xdr:row>52</xdr:row>
      <xdr:rowOff>0</xdr:rowOff>
    </xdr:from>
    <xdr:to>
      <xdr:col>16</xdr:col>
      <xdr:colOff>0</xdr:colOff>
      <xdr:row>52</xdr:row>
      <xdr:rowOff>0</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952500</xdr:colOff>
      <xdr:row>52</xdr:row>
      <xdr:rowOff>0</xdr:rowOff>
    </xdr:from>
    <xdr:to>
      <xdr:col>5</xdr:col>
      <xdr:colOff>361950</xdr:colOff>
      <xdr:row>52</xdr:row>
      <xdr:rowOff>0</xdr:rowOff>
    </xdr:to>
    <xdr:graphicFrame macro="">
      <xdr:nvGraphicFramePr>
        <xdr:cNvPr id="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9525</xdr:colOff>
      <xdr:row>61</xdr:row>
      <xdr:rowOff>52386</xdr:rowOff>
    </xdr:from>
    <xdr:to>
      <xdr:col>16</xdr:col>
      <xdr:colOff>47625</xdr:colOff>
      <xdr:row>72</xdr:row>
      <xdr:rowOff>31750</xdr:rowOff>
    </xdr:to>
    <xdr:graphicFrame macro="">
      <xdr:nvGraphicFramePr>
        <xdr:cNvPr id="6" name="Chart 6"/>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66675</xdr:colOff>
      <xdr:row>0</xdr:row>
      <xdr:rowOff>0</xdr:rowOff>
    </xdr:from>
    <xdr:to>
      <xdr:col>17</xdr:col>
      <xdr:colOff>10283</xdr:colOff>
      <xdr:row>1</xdr:row>
      <xdr:rowOff>8550</xdr:rowOff>
    </xdr:to>
    <xdr:grpSp>
      <xdr:nvGrpSpPr>
        <xdr:cNvPr id="11" name="Grupo 10"/>
        <xdr:cNvGrpSpPr/>
      </xdr:nvGrpSpPr>
      <xdr:grpSpPr>
        <a:xfrm>
          <a:off x="6115050" y="0"/>
          <a:ext cx="619883" cy="180000"/>
          <a:chOff x="4808367" y="7020272"/>
          <a:chExt cx="600833" cy="180000"/>
        </a:xfrm>
      </xdr:grpSpPr>
      <xdr:sp macro="" textlink="">
        <xdr:nvSpPr>
          <xdr:cNvPr id="12" name="Rectângulo 11"/>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4" name="Rectângulo 13"/>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356993</xdr:colOff>
      <xdr:row>1</xdr:row>
      <xdr:rowOff>4740</xdr:rowOff>
    </xdr:to>
    <xdr:grpSp>
      <xdr:nvGrpSpPr>
        <xdr:cNvPr id="2" name="Grupo 1"/>
        <xdr:cNvGrpSpPr/>
      </xdr:nvGrpSpPr>
      <xdr:grpSpPr>
        <a:xfrm>
          <a:off x="66675" y="0"/>
          <a:ext cx="595118" cy="16666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xdr:col>
      <xdr:colOff>0</xdr:colOff>
      <xdr:row>0</xdr:row>
      <xdr:rowOff>0</xdr:rowOff>
    </xdr:from>
    <xdr:to>
      <xdr:col>3</xdr:col>
      <xdr:colOff>356993</xdr:colOff>
      <xdr:row>1</xdr:row>
      <xdr:rowOff>4740</xdr:rowOff>
    </xdr:to>
    <xdr:grpSp>
      <xdr:nvGrpSpPr>
        <xdr:cNvPr id="6" name="Grupo 5"/>
        <xdr:cNvGrpSpPr/>
      </xdr:nvGrpSpPr>
      <xdr:grpSpPr>
        <a:xfrm>
          <a:off x="66675" y="0"/>
          <a:ext cx="595118" cy="166665"/>
          <a:chOff x="4808367" y="7020272"/>
          <a:chExt cx="600833" cy="180000"/>
        </a:xfrm>
      </xdr:grpSpPr>
      <xdr:sp macro="" textlink="">
        <xdr:nvSpPr>
          <xdr:cNvPr id="7" name="Rectângulo 6"/>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781050</xdr:colOff>
      <xdr:row>0</xdr:row>
      <xdr:rowOff>0</xdr:rowOff>
    </xdr:from>
    <xdr:to>
      <xdr:col>8</xdr:col>
      <xdr:colOff>11973</xdr:colOff>
      <xdr:row>1</xdr:row>
      <xdr:rowOff>8550</xdr:rowOff>
    </xdr:to>
    <xdr:grpSp>
      <xdr:nvGrpSpPr>
        <xdr:cNvPr id="2" name="Grupo 1"/>
        <xdr:cNvGrpSpPr/>
      </xdr:nvGrpSpPr>
      <xdr:grpSpPr>
        <a:xfrm>
          <a:off x="237172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11</xdr:col>
      <xdr:colOff>1476375</xdr:colOff>
      <xdr:row>0</xdr:row>
      <xdr:rowOff>0</xdr:rowOff>
    </xdr:from>
    <xdr:to>
      <xdr:col>13</xdr:col>
      <xdr:colOff>10283</xdr:colOff>
      <xdr:row>1</xdr:row>
      <xdr:rowOff>8550</xdr:rowOff>
    </xdr:to>
    <xdr:grpSp>
      <xdr:nvGrpSpPr>
        <xdr:cNvPr id="2" name="Grupo 1"/>
        <xdr:cNvGrpSpPr/>
      </xdr:nvGrpSpPr>
      <xdr:grpSpPr>
        <a:xfrm>
          <a:off x="5962650"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11</xdr:col>
      <xdr:colOff>19049</xdr:colOff>
      <xdr:row>41</xdr:row>
      <xdr:rowOff>85724</xdr:rowOff>
    </xdr:from>
    <xdr:to>
      <xdr:col>12</xdr:col>
      <xdr:colOff>143995</xdr:colOff>
      <xdr:row>47</xdr:row>
      <xdr:rowOff>65555</xdr:rowOff>
    </xdr:to>
    <xdr:graphicFrame macro="">
      <xdr:nvGraphicFramePr>
        <xdr:cNvPr id="7" name="Chart 2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47</xdr:row>
      <xdr:rowOff>123265</xdr:rowOff>
    </xdr:from>
    <xdr:to>
      <xdr:col>12</xdr:col>
      <xdr:colOff>123265</xdr:colOff>
      <xdr:row>64</xdr:row>
      <xdr:rowOff>133656</xdr:rowOff>
    </xdr:to>
    <xdr:graphicFrame macro="">
      <xdr:nvGraphicFramePr>
        <xdr:cNvPr id="8"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47625</xdr:colOff>
      <xdr:row>4</xdr:row>
      <xdr:rowOff>152400</xdr:rowOff>
    </xdr:from>
    <xdr:to>
      <xdr:col>12</xdr:col>
      <xdr:colOff>114300</xdr:colOff>
      <xdr:row>27</xdr:row>
      <xdr:rowOff>114299</xdr:rowOff>
    </xdr:to>
    <xdr:graphicFrame macro="">
      <xdr:nvGraphicFramePr>
        <xdr:cNvPr id="9"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30</xdr:row>
      <xdr:rowOff>47625</xdr:rowOff>
    </xdr:from>
    <xdr:to>
      <xdr:col>13</xdr:col>
      <xdr:colOff>1</xdr:colOff>
      <xdr:row>38</xdr:row>
      <xdr:rowOff>83484</xdr:rowOff>
    </xdr:to>
    <xdr:graphicFrame macro="">
      <xdr:nvGraphicFramePr>
        <xdr:cNvPr id="14" name="Chart 1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0.79082</cdr:x>
      <cdr:y>0.20042</cdr:y>
    </cdr:from>
    <cdr:to>
      <cdr:x>0.79082</cdr:x>
      <cdr:y>0.20042</cdr:y>
    </cdr:to>
    <cdr:sp macro="" textlink="">
      <cdr:nvSpPr>
        <cdr:cNvPr id="2087940"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2087941"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0.79082</cdr:x>
      <cdr:y>0.20042</cdr:y>
    </cdr:from>
    <cdr:to>
      <cdr:x>0.79082</cdr:x>
      <cdr:y>0.20042</cdr:y>
    </cdr:to>
    <cdr:sp macro="" textlink="">
      <cdr:nvSpPr>
        <cdr:cNvPr id="2"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3"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2.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0.77623</cdr:x>
      <cdr:y>0.16477</cdr:y>
    </cdr:from>
    <cdr:to>
      <cdr:x>0.77623</cdr:x>
      <cdr:y>0.16477</cdr:y>
    </cdr:to>
    <cdr:sp macro="" textlink="">
      <cdr:nvSpPr>
        <cdr:cNvPr id="2"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3.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4.xml><?xml version="1.0" encoding="utf-8"?>
<c:userShapes xmlns:c="http://schemas.openxmlformats.org/drawingml/2006/chart">
  <cdr:relSizeAnchor xmlns:cdr="http://schemas.openxmlformats.org/drawingml/2006/chartDrawing">
    <cdr:from>
      <cdr:x>0.09159</cdr:x>
      <cdr:y>0.04807</cdr:y>
    </cdr:from>
    <cdr:to>
      <cdr:x>0.09159</cdr:x>
      <cdr:y>0.04807</cdr:y>
    </cdr:to>
    <cdr:sp macro="" textlink="">
      <cdr:nvSpPr>
        <cdr:cNvPr id="1516545" name="Text Box 1"/>
        <cdr:cNvSpPr txBox="1">
          <a:spLocks xmlns:a="http://schemas.openxmlformats.org/drawingml/2006/main" noChangeArrowheads="1"/>
        </cdr:cNvSpPr>
      </cdr:nvSpPr>
      <cdr:spPr bwMode="auto">
        <a:xfrm xmlns:a="http://schemas.openxmlformats.org/drawingml/2006/main">
          <a:off x="788321" y="9842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0.7937</cdr:x>
      <cdr:y>0.18349</cdr:y>
    </cdr:from>
    <cdr:to>
      <cdr:x>0.7937</cdr:x>
      <cdr:y>0.18349</cdr:y>
    </cdr:to>
    <cdr:sp macro="" textlink="">
      <cdr:nvSpPr>
        <cdr:cNvPr id="1516546" name="Text Box 2"/>
        <cdr:cNvSpPr txBox="1">
          <a:spLocks xmlns:a="http://schemas.openxmlformats.org/drawingml/2006/main" noChangeArrowheads="1"/>
        </cdr:cNvSpPr>
      </cdr:nvSpPr>
      <cdr:spPr bwMode="auto">
        <a:xfrm xmlns:a="http://schemas.openxmlformats.org/drawingml/2006/main">
          <a:off x="680716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0.78678</cdr:x>
      <cdr:y>0.18349</cdr:y>
    </cdr:from>
    <cdr:to>
      <cdr:x>0.78678</cdr:x>
      <cdr:y>0.18349</cdr:y>
    </cdr:to>
    <cdr:sp macro="" textlink="">
      <cdr:nvSpPr>
        <cdr:cNvPr id="1516548" name="Text Box 4"/>
        <cdr:cNvSpPr txBox="1">
          <a:spLocks xmlns:a="http://schemas.openxmlformats.org/drawingml/2006/main" noChangeArrowheads="1"/>
        </cdr:cNvSpPr>
      </cdr:nvSpPr>
      <cdr:spPr bwMode="auto">
        <a:xfrm xmlns:a="http://schemas.openxmlformats.org/drawingml/2006/main">
          <a:off x="674782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0.00868</cdr:x>
      <cdr:y>0.90589</cdr:y>
    </cdr:from>
    <cdr:to>
      <cdr:x>0.1167</cdr:x>
      <cdr:y>1</cdr:y>
    </cdr:to>
    <cdr:sp macro="" textlink="">
      <cdr:nvSpPr>
        <cdr:cNvPr id="8" name="Text Box 10"/>
        <cdr:cNvSpPr txBox="1">
          <a:spLocks xmlns:a="http://schemas.openxmlformats.org/drawingml/2006/main" noChangeArrowheads="1"/>
        </cdr:cNvSpPr>
      </cdr:nvSpPr>
      <cdr:spPr bwMode="auto">
        <a:xfrm xmlns:a="http://schemas.openxmlformats.org/drawingml/2006/main">
          <a:off x="54815" y="1203465"/>
          <a:ext cx="682174" cy="1217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pt-PT" sz="700" b="0" i="0" u="none" strike="noStrike" baseline="0">
              <a:solidFill>
                <a:schemeClr val="accent1"/>
              </a:solidFill>
              <a:latin typeface="Arial"/>
              <a:cs typeface="Arial"/>
            </a:rPr>
            <a:t>fonte: II/MSESS.</a:t>
          </a:r>
        </a:p>
      </cdr:txBody>
    </cdr:sp>
  </cdr:relSizeAnchor>
  <cdr:relSizeAnchor xmlns:cdr="http://schemas.openxmlformats.org/drawingml/2006/chartDrawing">
    <cdr:from>
      <cdr:x>0.83718</cdr:x>
      <cdr:y>0.42508</cdr:y>
    </cdr:from>
    <cdr:to>
      <cdr:x>0.83718</cdr:x>
      <cdr:y>0.42508</cdr:y>
    </cdr:to>
    <cdr:sp macro="" textlink="">
      <cdr:nvSpPr>
        <cdr:cNvPr id="2098180"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2098181"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0.83718</cdr:x>
      <cdr:y>0.42508</cdr:y>
    </cdr:from>
    <cdr:to>
      <cdr:x>0.83718</cdr:x>
      <cdr:y>0.42508</cdr:y>
    </cdr:to>
    <cdr:sp macro="" textlink="">
      <cdr:nvSpPr>
        <cdr:cNvPr id="2"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3"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0.65921</cdr:x>
      <cdr:y>0.29605</cdr:y>
    </cdr:from>
    <cdr:to>
      <cdr:x>0.75264</cdr:x>
      <cdr:y>0.57605</cdr:y>
    </cdr:to>
    <cdr:sp macro="" textlink="">
      <cdr:nvSpPr>
        <cdr:cNvPr id="10" name="Text Box 5"/>
        <cdr:cNvSpPr txBox="1">
          <a:spLocks xmlns:a="http://schemas.openxmlformats.org/drawingml/2006/main" noChangeArrowheads="1"/>
        </cdr:cNvSpPr>
      </cdr:nvSpPr>
      <cdr:spPr bwMode="auto">
        <a:xfrm xmlns:a="http://schemas.openxmlformats.org/drawingml/2006/main">
          <a:off x="4162961" y="430774"/>
          <a:ext cx="590014" cy="407425"/>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18288" bIns="0" anchor="t" upright="1">
          <a:noAutofit/>
        </a:bodyPr>
        <a:lstStyle xmlns:a="http://schemas.openxmlformats.org/drawingml/2006/main">
          <a:lvl1pPr marL="0" indent="0">
            <a:defRPr sz="1100">
              <a:latin typeface="Franklin Gothic Book"/>
            </a:defRPr>
          </a:lvl1pPr>
          <a:lvl2pPr marL="457200" indent="0">
            <a:defRPr sz="1100">
              <a:latin typeface="Franklin Gothic Book"/>
            </a:defRPr>
          </a:lvl2pPr>
          <a:lvl3pPr marL="914400" indent="0">
            <a:defRPr sz="1100">
              <a:latin typeface="Franklin Gothic Book"/>
            </a:defRPr>
          </a:lvl3pPr>
          <a:lvl4pPr marL="1371600" indent="0">
            <a:defRPr sz="1100">
              <a:latin typeface="Franklin Gothic Book"/>
            </a:defRPr>
          </a:lvl4pPr>
          <a:lvl5pPr marL="1828800" indent="0">
            <a:defRPr sz="1100">
              <a:latin typeface="Franklin Gothic Book"/>
            </a:defRPr>
          </a:lvl5pPr>
          <a:lvl6pPr marL="2286000" indent="0">
            <a:defRPr sz="1100">
              <a:latin typeface="Franklin Gothic Book"/>
            </a:defRPr>
          </a:lvl6pPr>
          <a:lvl7pPr marL="2743200" indent="0">
            <a:defRPr sz="1100">
              <a:latin typeface="Franklin Gothic Book"/>
            </a:defRPr>
          </a:lvl7pPr>
          <a:lvl8pPr marL="3200400" indent="0">
            <a:defRPr sz="1100">
              <a:latin typeface="Franklin Gothic Book"/>
            </a:defRPr>
          </a:lvl8pPr>
          <a:lvl9pPr marL="3657600" indent="0">
            <a:defRPr sz="1100">
              <a:latin typeface="Franklin Gothic Book"/>
            </a:defRPr>
          </a:lvl9pPr>
        </a:lstStyle>
        <a:p xmlns:a="http://schemas.openxmlformats.org/drawingml/2006/main">
          <a:pPr algn="ctr" rtl="0">
            <a:defRPr sz="1000"/>
          </a:pPr>
          <a:r>
            <a:rPr lang="pt-PT" sz="700" b="1" i="0" u="none" strike="noStrike" baseline="0">
              <a:solidFill>
                <a:srgbClr val="525252"/>
              </a:solidFill>
              <a:latin typeface="Arial"/>
              <a:cs typeface="Arial"/>
            </a:rPr>
            <a:t>valor médio total </a:t>
          </a:r>
          <a:br>
            <a:rPr lang="pt-PT" sz="700" b="1" i="0" u="none" strike="noStrike" baseline="0">
              <a:solidFill>
                <a:srgbClr val="525252"/>
              </a:solidFill>
              <a:latin typeface="Arial"/>
              <a:cs typeface="Arial"/>
            </a:rPr>
          </a:br>
          <a:r>
            <a:rPr lang="pt-PT" sz="700" b="0" i="0" u="none" strike="noStrike" baseline="0">
              <a:solidFill>
                <a:srgbClr val="525252"/>
              </a:solidFill>
              <a:latin typeface="Arial"/>
              <a:cs typeface="Arial"/>
            </a:rPr>
            <a:t>(linha) </a:t>
          </a:r>
        </a:p>
      </cdr:txBody>
    </cdr:sp>
  </cdr:relSizeAnchor>
</c:userShapes>
</file>

<file path=xl/drawings/drawing25.xml><?xml version="1.0" encoding="utf-8"?>
<xdr:wsDr xmlns:xdr="http://schemas.openxmlformats.org/drawingml/2006/spreadsheetDrawing" xmlns:a="http://schemas.openxmlformats.org/drawingml/2006/main">
  <xdr:twoCellAnchor>
    <xdr:from>
      <xdr:col>1</xdr:col>
      <xdr:colOff>0</xdr:colOff>
      <xdr:row>0</xdr:row>
      <xdr:rowOff>7922</xdr:rowOff>
    </xdr:from>
    <xdr:to>
      <xdr:col>3</xdr:col>
      <xdr:colOff>346833</xdr:colOff>
      <xdr:row>1</xdr:row>
      <xdr:rowOff>13297</xdr:rowOff>
    </xdr:to>
    <xdr:grpSp>
      <xdr:nvGrpSpPr>
        <xdr:cNvPr id="2" name="Grupo 1"/>
        <xdr:cNvGrpSpPr/>
      </xdr:nvGrpSpPr>
      <xdr:grpSpPr>
        <a:xfrm>
          <a:off x="66675" y="7922"/>
          <a:ext cx="594483" cy="17682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133350</xdr:colOff>
      <xdr:row>6</xdr:row>
      <xdr:rowOff>47625</xdr:rowOff>
    </xdr:from>
    <xdr:to>
      <xdr:col>8</xdr:col>
      <xdr:colOff>133350</xdr:colOff>
      <xdr:row>384</xdr:row>
      <xdr:rowOff>114300</xdr:rowOff>
    </xdr:to>
    <xdr:sp macro="" textlink="">
      <xdr:nvSpPr>
        <xdr:cNvPr id="2" name="Line 3"/>
        <xdr:cNvSpPr>
          <a:spLocks noChangeShapeType="1"/>
        </xdr:cNvSpPr>
      </xdr:nvSpPr>
      <xdr:spPr bwMode="auto">
        <a:xfrm>
          <a:off x="3781425" y="866775"/>
          <a:ext cx="0" cy="602456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3" name="Line 4"/>
        <xdr:cNvSpPr>
          <a:spLocks noChangeShapeType="1"/>
        </xdr:cNvSpPr>
      </xdr:nvSpPr>
      <xdr:spPr bwMode="auto">
        <a:xfrm>
          <a:off x="3686175" y="1038225"/>
          <a:ext cx="0" cy="41529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4" name="Line 9"/>
        <xdr:cNvSpPr>
          <a:spLocks noChangeShapeType="1"/>
        </xdr:cNvSpPr>
      </xdr:nvSpPr>
      <xdr:spPr bwMode="auto">
        <a:xfrm>
          <a:off x="3333750" y="1981200"/>
          <a:ext cx="0" cy="813435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5" name="Grupo 4"/>
        <xdr:cNvGrpSpPr/>
      </xdr:nvGrpSpPr>
      <xdr:grpSpPr>
        <a:xfrm>
          <a:off x="6038850" y="0"/>
          <a:ext cx="612048" cy="180000"/>
          <a:chOff x="4797152" y="7020272"/>
          <a:chExt cx="612048" cy="180000"/>
        </a:xfrm>
      </xdr:grpSpPr>
      <xdr:sp macro="" textlink="">
        <xdr:nvSpPr>
          <xdr:cNvPr id="6" name="Rectângulo 5"/>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7" name="Rectângulo 6"/>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8</xdr:col>
      <xdr:colOff>133350</xdr:colOff>
      <xdr:row>6</xdr:row>
      <xdr:rowOff>47625</xdr:rowOff>
    </xdr:from>
    <xdr:to>
      <xdr:col>8</xdr:col>
      <xdr:colOff>133350</xdr:colOff>
      <xdr:row>384</xdr:row>
      <xdr:rowOff>114300</xdr:rowOff>
    </xdr:to>
    <xdr:sp macro="" textlink="">
      <xdr:nvSpPr>
        <xdr:cNvPr id="9" name="Line 3"/>
        <xdr:cNvSpPr>
          <a:spLocks noChangeShapeType="1"/>
        </xdr:cNvSpPr>
      </xdr:nvSpPr>
      <xdr:spPr bwMode="auto">
        <a:xfrm>
          <a:off x="3781425" y="866775"/>
          <a:ext cx="0" cy="602456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10" name="Line 4"/>
        <xdr:cNvSpPr>
          <a:spLocks noChangeShapeType="1"/>
        </xdr:cNvSpPr>
      </xdr:nvSpPr>
      <xdr:spPr bwMode="auto">
        <a:xfrm>
          <a:off x="3686175" y="1038225"/>
          <a:ext cx="0" cy="41529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1" name="Line 9"/>
        <xdr:cNvSpPr>
          <a:spLocks noChangeShapeType="1"/>
        </xdr:cNvSpPr>
      </xdr:nvSpPr>
      <xdr:spPr bwMode="auto">
        <a:xfrm>
          <a:off x="3333750" y="1981200"/>
          <a:ext cx="0" cy="813435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12" name="Grupo 11"/>
        <xdr:cNvGrpSpPr/>
      </xdr:nvGrpSpPr>
      <xdr:grpSpPr>
        <a:xfrm>
          <a:off x="6038850" y="0"/>
          <a:ext cx="612048" cy="180000"/>
          <a:chOff x="4797152" y="7020272"/>
          <a:chExt cx="612048" cy="180000"/>
        </a:xfrm>
      </xdr:grpSpPr>
      <xdr:sp macro="" textlink="">
        <xdr:nvSpPr>
          <xdr:cNvPr id="13" name="Rectângulo 1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4" name="Rectângulo 1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5" name="Rectângulo 1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8</xdr:col>
      <xdr:colOff>38100</xdr:colOff>
      <xdr:row>8</xdr:row>
      <xdr:rowOff>0</xdr:rowOff>
    </xdr:from>
    <xdr:to>
      <xdr:col>8</xdr:col>
      <xdr:colOff>38100</xdr:colOff>
      <xdr:row>35</xdr:row>
      <xdr:rowOff>76200</xdr:rowOff>
    </xdr:to>
    <xdr:sp macro="" textlink="">
      <xdr:nvSpPr>
        <xdr:cNvPr id="16" name="Line 4"/>
        <xdr:cNvSpPr>
          <a:spLocks noChangeShapeType="1"/>
        </xdr:cNvSpPr>
      </xdr:nvSpPr>
      <xdr:spPr bwMode="auto">
        <a:xfrm>
          <a:off x="3686175" y="1038225"/>
          <a:ext cx="0" cy="41529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7" name="Line 9"/>
        <xdr:cNvSpPr>
          <a:spLocks noChangeShapeType="1"/>
        </xdr:cNvSpPr>
      </xdr:nvSpPr>
      <xdr:spPr bwMode="auto">
        <a:xfrm>
          <a:off x="3333750" y="1981200"/>
          <a:ext cx="0" cy="813435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18" name="Grupo 17"/>
        <xdr:cNvGrpSpPr/>
      </xdr:nvGrpSpPr>
      <xdr:grpSpPr>
        <a:xfrm>
          <a:off x="6038850" y="0"/>
          <a:ext cx="612048" cy="180000"/>
          <a:chOff x="4797152" y="7020272"/>
          <a:chExt cx="612048" cy="180000"/>
        </a:xfrm>
      </xdr:grpSpPr>
      <xdr:sp macro="" textlink="">
        <xdr:nvSpPr>
          <xdr:cNvPr id="19" name="Rectângulo 1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0" name="Rectângulo 1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7</xdr:col>
      <xdr:colOff>0</xdr:colOff>
      <xdr:row>35</xdr:row>
      <xdr:rowOff>0</xdr:rowOff>
    </xdr:from>
    <xdr:to>
      <xdr:col>16</xdr:col>
      <xdr:colOff>304800</xdr:colOff>
      <xdr:row>48</xdr:row>
      <xdr:rowOff>0</xdr:rowOff>
    </xdr:to>
    <xdr:graphicFrame macro="">
      <xdr:nvGraphicFramePr>
        <xdr:cNvPr id="22"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123825</xdr:colOff>
      <xdr:row>14</xdr:row>
      <xdr:rowOff>0</xdr:rowOff>
    </xdr:from>
    <xdr:to>
      <xdr:col>6</xdr:col>
      <xdr:colOff>266700</xdr:colOff>
      <xdr:row>27</xdr:row>
      <xdr:rowOff>38100</xdr:rowOff>
    </xdr:to>
    <xdr:graphicFrame macro="">
      <xdr:nvGraphicFramePr>
        <xdr:cNvPr id="2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56</xdr:row>
      <xdr:rowOff>19202</xdr:rowOff>
    </xdr:from>
    <xdr:to>
      <xdr:col>16</xdr:col>
      <xdr:colOff>304800</xdr:colOff>
      <xdr:row>68</xdr:row>
      <xdr:rowOff>114452</xdr:rowOff>
    </xdr:to>
    <xdr:graphicFrame macro="">
      <xdr:nvGraphicFramePr>
        <xdr:cNvPr id="24"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0</xdr:colOff>
      <xdr:row>14</xdr:row>
      <xdr:rowOff>19050</xdr:rowOff>
    </xdr:from>
    <xdr:to>
      <xdr:col>17</xdr:col>
      <xdr:colOff>19050</xdr:colOff>
      <xdr:row>27</xdr:row>
      <xdr:rowOff>57150</xdr:rowOff>
    </xdr:to>
    <xdr:graphicFrame macro="">
      <xdr:nvGraphicFramePr>
        <xdr:cNvPr id="2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76200</xdr:colOff>
      <xdr:row>56</xdr:row>
      <xdr:rowOff>19202</xdr:rowOff>
    </xdr:from>
    <xdr:to>
      <xdr:col>6</xdr:col>
      <xdr:colOff>266700</xdr:colOff>
      <xdr:row>68</xdr:row>
      <xdr:rowOff>104927</xdr:rowOff>
    </xdr:to>
    <xdr:graphicFrame macro="">
      <xdr:nvGraphicFramePr>
        <xdr:cNvPr id="26"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95250</xdr:colOff>
      <xdr:row>35</xdr:row>
      <xdr:rowOff>0</xdr:rowOff>
    </xdr:from>
    <xdr:to>
      <xdr:col>6</xdr:col>
      <xdr:colOff>266700</xdr:colOff>
      <xdr:row>48</xdr:row>
      <xdr:rowOff>0</xdr:rowOff>
    </xdr:to>
    <xdr:graphicFrame macro="">
      <xdr:nvGraphicFramePr>
        <xdr:cNvPr id="2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0.52983</cdr:x>
      <cdr:y>0.30809</cdr:y>
    </cdr:from>
    <cdr:to>
      <cdr:x>0.98503</cdr:x>
      <cdr:y>0.539</cdr:y>
    </cdr:to>
    <cdr:sp macro="" textlink="">
      <cdr:nvSpPr>
        <cdr:cNvPr id="1890305" name="Text Box 1"/>
        <cdr:cNvSpPr txBox="1">
          <a:spLocks xmlns:a="http://schemas.openxmlformats.org/drawingml/2006/main" noChangeArrowheads="1"/>
        </cdr:cNvSpPr>
      </cdr:nvSpPr>
      <cdr:spPr bwMode="auto">
        <a:xfrm xmlns:a="http://schemas.openxmlformats.org/drawingml/2006/main">
          <a:off x="1688748" y="540204"/>
          <a:ext cx="1448152" cy="40248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…perspetivas de evolução do desemprego nos próximos 12 meses (mm3m )</a:t>
          </a:r>
        </a:p>
      </cdr:txBody>
    </cdr:sp>
  </cdr:relSizeAnchor>
  <cdr:relSizeAnchor xmlns:cdr="http://schemas.openxmlformats.org/drawingml/2006/chartDrawing">
    <cdr:from>
      <cdr:x>0.32418</cdr:x>
      <cdr:y>0.59028</cdr:y>
    </cdr:from>
    <cdr:to>
      <cdr:x>0.57761</cdr:x>
      <cdr:y>0.7881</cdr:y>
    </cdr:to>
    <cdr:sp macro="" textlink="">
      <cdr:nvSpPr>
        <cdr:cNvPr id="1890306" name="Text Box 2"/>
        <cdr:cNvSpPr txBox="1">
          <a:spLocks xmlns:a="http://schemas.openxmlformats.org/drawingml/2006/main" noChangeArrowheads="1"/>
        </cdr:cNvSpPr>
      </cdr:nvSpPr>
      <cdr:spPr bwMode="auto">
        <a:xfrm xmlns:a="http://schemas.openxmlformats.org/drawingml/2006/main">
          <a:off x="1015901" y="1023281"/>
          <a:ext cx="794180" cy="3429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…indicador de confiança (mm3m)</a:t>
          </a:r>
        </a:p>
      </cdr:txBody>
    </cdr:sp>
  </cdr:relSizeAnchor>
  <cdr:relSizeAnchor xmlns:cdr="http://schemas.openxmlformats.org/drawingml/2006/chartDrawing">
    <cdr:from>
      <cdr:x>0.0157</cdr:x>
      <cdr:y>0.92713</cdr:y>
    </cdr:from>
    <cdr:to>
      <cdr:x>0.98503</cdr:x>
      <cdr:y>0.99827</cdr:y>
    </cdr:to>
    <cdr:sp macro="" textlink="">
      <cdr:nvSpPr>
        <cdr:cNvPr id="1890307" name="Text Box 3"/>
        <cdr:cNvSpPr txBox="1">
          <a:spLocks xmlns:a="http://schemas.openxmlformats.org/drawingml/2006/main" noChangeArrowheads="1"/>
        </cdr:cNvSpPr>
      </cdr:nvSpPr>
      <cdr:spPr bwMode="auto">
        <a:xfrm xmlns:a="http://schemas.openxmlformats.org/drawingml/2006/main">
          <a:off x="49199" y="1607231"/>
          <a:ext cx="3037614" cy="12332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28.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0.01497</cdr:x>
      <cdr:y>0.07044</cdr:y>
    </cdr:from>
    <cdr:to>
      <cdr:x>0.13002</cdr:x>
      <cdr:y>0.13348</cdr:y>
    </cdr:to>
    <cdr:sp macro="" textlink="">
      <cdr:nvSpPr>
        <cdr:cNvPr id="1892354" name="Text Box 2"/>
        <cdr:cNvSpPr txBox="1">
          <a:spLocks xmlns:a="http://schemas.openxmlformats.org/drawingml/2006/main" noChangeArrowheads="1"/>
        </cdr:cNvSpPr>
      </cdr:nvSpPr>
      <cdr:spPr bwMode="auto">
        <a:xfrm xmlns:a="http://schemas.openxmlformats.org/drawingml/2006/main">
          <a:off x="46912" y="11942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userShapes>
</file>

<file path=xl/drawings/drawing29.xml><?xml version="1.0" encoding="utf-8"?>
<c:userShapes xmlns:c="http://schemas.openxmlformats.org/drawingml/2006/chart">
  <cdr:relSizeAnchor xmlns:cdr="http://schemas.openxmlformats.org/drawingml/2006/chartDrawing">
    <cdr:from>
      <cdr:x>0.01484</cdr:x>
      <cdr:y>0.93011</cdr:y>
    </cdr:from>
    <cdr:to>
      <cdr:x>0.4139</cdr:x>
      <cdr:y>1</cdr:y>
    </cdr:to>
    <cdr:sp macro="" textlink="">
      <cdr:nvSpPr>
        <cdr:cNvPr id="1889282" name="Text Box 2"/>
        <cdr:cNvSpPr txBox="1">
          <a:spLocks xmlns:a="http://schemas.openxmlformats.org/drawingml/2006/main" noChangeArrowheads="1"/>
        </cdr:cNvSpPr>
      </cdr:nvSpPr>
      <cdr:spPr bwMode="auto">
        <a:xfrm xmlns:a="http://schemas.openxmlformats.org/drawingml/2006/main">
          <a:off x="46788" y="1647825"/>
          <a:ext cx="1258137" cy="12382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a:t>
          </a:r>
          <a:r>
            <a:rPr lang="pt-PT" sz="600" b="0" i="0" u="none" strike="noStrike" baseline="0">
              <a:solidFill>
                <a:srgbClr val="008000"/>
              </a:solidFill>
              <a:latin typeface="Arial"/>
              <a:cs typeface="Arial"/>
            </a:rPr>
            <a:t>.    </a:t>
          </a:r>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240573</xdr:colOff>
      <xdr:row>1</xdr:row>
      <xdr:rowOff>8550</xdr:rowOff>
    </xdr:to>
    <xdr:grpSp>
      <xdr:nvGrpSpPr>
        <xdr:cNvPr id="2" name="Grupo 1"/>
        <xdr:cNvGrpSpPr/>
      </xdr:nvGrpSpPr>
      <xdr:grpSpPr>
        <a:xfrm>
          <a:off x="6667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0.xml><?xml version="1.0" encoding="utf-8"?>
<c:userShapes xmlns:c="http://schemas.openxmlformats.org/drawingml/2006/chart">
  <cdr:relSizeAnchor xmlns:cdr="http://schemas.openxmlformats.org/drawingml/2006/chartDrawing">
    <cdr:from>
      <cdr:x>0.01479</cdr:x>
      <cdr:y>0.91736</cdr:y>
    </cdr:from>
    <cdr:to>
      <cdr:x>0.94979</cdr:x>
      <cdr:y>0.98886</cdr:y>
    </cdr:to>
    <cdr:sp macro="" textlink="">
      <cdr:nvSpPr>
        <cdr:cNvPr id="1891329" name="Text Box 1"/>
        <cdr:cNvSpPr txBox="1">
          <a:spLocks xmlns:a="http://schemas.openxmlformats.org/drawingml/2006/main" noChangeArrowheads="1"/>
        </cdr:cNvSpPr>
      </cdr:nvSpPr>
      <cdr:spPr bwMode="auto">
        <a:xfrm xmlns:a="http://schemas.openxmlformats.org/drawingml/2006/main">
          <a:off x="47757" y="1546599"/>
          <a:ext cx="3019091" cy="12054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0.01479</cdr:x>
      <cdr:y>0.06599</cdr:y>
    </cdr:from>
    <cdr:to>
      <cdr:x>0.12645</cdr:x>
      <cdr:y>0.12939</cdr:y>
    </cdr:to>
    <cdr:sp macro="" textlink="">
      <cdr:nvSpPr>
        <cdr:cNvPr id="1891330" name="Text Box 2"/>
        <cdr:cNvSpPr txBox="1">
          <a:spLocks xmlns:a="http://schemas.openxmlformats.org/drawingml/2006/main" noChangeArrowheads="1"/>
        </cdr:cNvSpPr>
      </cdr:nvSpPr>
      <cdr:spPr bwMode="auto">
        <a:xfrm xmlns:a="http://schemas.openxmlformats.org/drawingml/2006/main">
          <a:off x="47757" y="11125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rgbClr val="008000"/>
              </a:solidFill>
              <a:latin typeface="Arial"/>
              <a:cs typeface="Arial"/>
            </a:rPr>
            <a:t>(</a:t>
          </a: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dr:relSizeAnchor xmlns:cdr="http://schemas.openxmlformats.org/drawingml/2006/chartDrawing">
    <cdr:from>
      <cdr:x>0.89941</cdr:x>
      <cdr:y>0.06622</cdr:y>
    </cdr:from>
    <cdr:to>
      <cdr:x>0.95401</cdr:x>
      <cdr:y>0.15254</cdr:y>
    </cdr:to>
    <cdr:sp macro="" textlink="">
      <cdr:nvSpPr>
        <cdr:cNvPr id="1891331" name="Text Box 3"/>
        <cdr:cNvSpPr txBox="1">
          <a:spLocks xmlns:a="http://schemas.openxmlformats.org/drawingml/2006/main" noChangeArrowheads="1"/>
        </cdr:cNvSpPr>
      </cdr:nvSpPr>
      <cdr:spPr bwMode="auto">
        <a:xfrm xmlns:a="http://schemas.openxmlformats.org/drawingml/2006/main">
          <a:off x="2895599" y="111641"/>
          <a:ext cx="175787" cy="14553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0" bIns="0" anchor="t" upright="1">
          <a:no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a:t>
          </a:r>
        </a:p>
      </cdr:txBody>
    </cdr:sp>
  </cdr:relSizeAnchor>
</c:userShapes>
</file>

<file path=xl/drawings/drawing31.xml><?xml version="1.0" encoding="utf-8"?>
<c:userShapes xmlns:c="http://schemas.openxmlformats.org/drawingml/2006/chart">
  <cdr:relSizeAnchor xmlns:cdr="http://schemas.openxmlformats.org/drawingml/2006/chartDrawing">
    <cdr:from>
      <cdr:x>0.55554</cdr:x>
      <cdr:y>0.39467</cdr:y>
    </cdr:from>
    <cdr:to>
      <cdr:x>0.59386</cdr:x>
      <cdr:y>0.43248</cdr:y>
    </cdr:to>
    <cdr:sp macro="" textlink="">
      <cdr:nvSpPr>
        <cdr:cNvPr id="1888257" name="Line 1"/>
        <cdr:cNvSpPr>
          <a:spLocks xmlns:a="http://schemas.openxmlformats.org/drawingml/2006/main" noChangeShapeType="1"/>
        </cdr:cNvSpPr>
      </cdr:nvSpPr>
      <cdr:spPr bwMode="auto">
        <a:xfrm xmlns:a="http://schemas.openxmlformats.org/drawingml/2006/main" flipV="1">
          <a:off x="1777953" y="684188"/>
          <a:ext cx="122640" cy="65546"/>
        </a:xfrm>
        <a:prstGeom xmlns:a="http://schemas.openxmlformats.org/drawingml/2006/main" prst="line">
          <a:avLst/>
        </a:prstGeom>
        <a:noFill xmlns:a="http://schemas.openxmlformats.org/drawingml/2006/main"/>
        <a:ln xmlns:a="http://schemas.openxmlformats.org/drawingml/2006/main" w="9525">
          <a:solidFill>
            <a:srgbClr val="808080"/>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0.19068</cdr:x>
      <cdr:y>0.18537</cdr:y>
    </cdr:from>
    <cdr:to>
      <cdr:x>0.23827</cdr:x>
      <cdr:y>0.26702</cdr:y>
    </cdr:to>
    <cdr:sp macro="" textlink="">
      <cdr:nvSpPr>
        <cdr:cNvPr id="1888258" name="Line 2"/>
        <cdr:cNvSpPr>
          <a:spLocks xmlns:a="http://schemas.openxmlformats.org/drawingml/2006/main" noChangeShapeType="1"/>
        </cdr:cNvSpPr>
      </cdr:nvSpPr>
      <cdr:spPr bwMode="auto">
        <a:xfrm xmlns:a="http://schemas.openxmlformats.org/drawingml/2006/main" flipH="1">
          <a:off x="610268" y="321352"/>
          <a:ext cx="152307" cy="141544"/>
        </a:xfrm>
        <a:prstGeom xmlns:a="http://schemas.openxmlformats.org/drawingml/2006/main" prst="line">
          <a:avLst/>
        </a:prstGeom>
        <a:noFill xmlns:a="http://schemas.openxmlformats.org/drawingml/2006/main"/>
        <a:ln xmlns:a="http://schemas.openxmlformats.org/drawingml/2006/main" w="9525">
          <a:solidFill>
            <a:schemeClr val="accent6"/>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0.01561</cdr:x>
      <cdr:y>0.91473</cdr:y>
    </cdr:from>
    <cdr:to>
      <cdr:x>0.98512</cdr:x>
      <cdr:y>0.98634</cdr:y>
    </cdr:to>
    <cdr:sp macro="" textlink="">
      <cdr:nvSpPr>
        <cdr:cNvPr id="1888259" name="Text Box 3"/>
        <cdr:cNvSpPr txBox="1">
          <a:spLocks xmlns:a="http://schemas.openxmlformats.org/drawingml/2006/main" noChangeArrowheads="1"/>
        </cdr:cNvSpPr>
      </cdr:nvSpPr>
      <cdr:spPr bwMode="auto">
        <a:xfrm xmlns:a="http://schemas.openxmlformats.org/drawingml/2006/main">
          <a:off x="50107" y="1585736"/>
          <a:ext cx="3112054" cy="1241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32.xml><?xml version="1.0" encoding="utf-8"?>
<xdr:wsDr xmlns:xdr="http://schemas.openxmlformats.org/drawingml/2006/spreadsheetDrawing" xmlns:a="http://schemas.openxmlformats.org/drawingml/2006/main">
  <xdr:oneCellAnchor>
    <xdr:from>
      <xdr:col>4</xdr:col>
      <xdr:colOff>0</xdr:colOff>
      <xdr:row>68</xdr:row>
      <xdr:rowOff>0</xdr:rowOff>
    </xdr:from>
    <xdr:ext cx="76200" cy="200025"/>
    <xdr:sp macro="" textlink="">
      <xdr:nvSpPr>
        <xdr:cNvPr id="2" name="Text Box 1025"/>
        <xdr:cNvSpPr txBox="1">
          <a:spLocks noChangeArrowheads="1"/>
        </xdr:cNvSpPr>
      </xdr:nvSpPr>
      <xdr:spPr bwMode="auto">
        <a:xfrm>
          <a:off x="1171575" y="11734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editAs="oneCell">
    <xdr:from>
      <xdr:col>6</xdr:col>
      <xdr:colOff>0</xdr:colOff>
      <xdr:row>40</xdr:row>
      <xdr:rowOff>95250</xdr:rowOff>
    </xdr:from>
    <xdr:to>
      <xdr:col>8</xdr:col>
      <xdr:colOff>1000125</xdr:colOff>
      <xdr:row>42</xdr:row>
      <xdr:rowOff>38100</xdr:rowOff>
    </xdr:to>
    <xdr:sp macro="" textlink="">
      <xdr:nvSpPr>
        <xdr:cNvPr id="5" name="Text Box 1029"/>
        <xdr:cNvSpPr txBox="1">
          <a:spLocks noChangeArrowheads="1"/>
        </xdr:cNvSpPr>
      </xdr:nvSpPr>
      <xdr:spPr bwMode="auto">
        <a:xfrm>
          <a:off x="3305175" y="6591300"/>
          <a:ext cx="3095625" cy="3810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pt-PT" sz="1000" b="1" i="0" u="none" strike="noStrike" baseline="0">
              <a:solidFill>
                <a:schemeClr val="tx2"/>
              </a:solidFill>
              <a:latin typeface="Arial"/>
              <a:cs typeface="Arial"/>
            </a:rPr>
            <a:t>Índice de taxa de desemprego </a:t>
          </a:r>
        </a:p>
        <a:p>
          <a:pPr algn="ctr" rtl="0">
            <a:defRPr sz="1000"/>
          </a:pPr>
          <a:r>
            <a:rPr lang="pt-PT" sz="1000" b="1" i="0" u="none" strike="noStrike" baseline="0">
              <a:solidFill>
                <a:schemeClr val="tx2"/>
              </a:solidFill>
              <a:latin typeface="Arial"/>
              <a:cs typeface="Arial"/>
            </a:rPr>
            <a:t> mulheres /homens</a:t>
          </a:r>
        </a:p>
      </xdr:txBody>
    </xdr:sp>
    <xdr:clientData/>
  </xdr:twoCellAnchor>
  <xdr:twoCellAnchor editAs="oneCell">
    <xdr:from>
      <xdr:col>5</xdr:col>
      <xdr:colOff>1057275</xdr:colOff>
      <xdr:row>54</xdr:row>
      <xdr:rowOff>28575</xdr:rowOff>
    </xdr:from>
    <xdr:to>
      <xdr:col>9</xdr:col>
      <xdr:colOff>9525</xdr:colOff>
      <xdr:row>56</xdr:row>
      <xdr:rowOff>219076</xdr:rowOff>
    </xdr:to>
    <xdr:sp macro="" textlink="">
      <xdr:nvSpPr>
        <xdr:cNvPr id="7" name="Text Box 1031"/>
        <xdr:cNvSpPr txBox="1">
          <a:spLocks noChangeArrowheads="1"/>
        </xdr:cNvSpPr>
      </xdr:nvSpPr>
      <xdr:spPr bwMode="auto">
        <a:xfrm>
          <a:off x="3295650" y="9591675"/>
          <a:ext cx="3162300" cy="476251"/>
        </a:xfrm>
        <a:prstGeom prst="rect">
          <a:avLst/>
        </a:prstGeom>
        <a:noFill/>
        <a:ln w="9525">
          <a:noFill/>
          <a:miter lim="800000"/>
          <a:headEnd/>
          <a:tailEnd/>
        </a:ln>
      </xdr:spPr>
      <xdr:txBody>
        <a:bodyPr vertOverflow="clip" wrap="square" lIns="27432" tIns="18288" rIns="27432" bIns="18288" anchor="ctr" upright="1"/>
        <a:lstStyle/>
        <a:p>
          <a:pPr algn="just" rtl="0">
            <a:defRPr sz="1000"/>
          </a:pPr>
          <a:r>
            <a:rPr lang="pt-PT" sz="700" b="1" i="0" u="none" strike="noStrike" baseline="0">
              <a:solidFill>
                <a:srgbClr val="333333"/>
              </a:solidFill>
              <a:latin typeface="Arial"/>
              <a:cs typeface="Arial"/>
            </a:rPr>
            <a:t>nota</a:t>
          </a:r>
          <a:r>
            <a:rPr lang="pt-PT" sz="700" b="0" i="0" u="none" strike="noStrike" baseline="0">
              <a:solidFill>
                <a:srgbClr val="333333"/>
              </a:solidFill>
              <a:latin typeface="Arial"/>
              <a:cs typeface="Arial"/>
            </a:rPr>
            <a:t>: </a:t>
          </a:r>
          <a:r>
            <a:rPr lang="pt-PT" sz="700" b="1" i="0" u="none" strike="noStrike" baseline="0">
              <a:solidFill>
                <a:srgbClr val="333333"/>
              </a:solidFill>
              <a:latin typeface="Arial"/>
              <a:cs typeface="Arial"/>
            </a:rPr>
            <a:t>valores iguais a 1</a:t>
          </a:r>
          <a:r>
            <a:rPr lang="pt-PT" sz="700" b="0" i="0" u="none" strike="noStrike" baseline="0">
              <a:solidFill>
                <a:srgbClr val="333333"/>
              </a:solidFill>
              <a:latin typeface="Arial"/>
              <a:cs typeface="Arial"/>
            </a:rPr>
            <a:t>: taxas de desemprego iguais entre homens e mulheres; </a:t>
          </a:r>
          <a:r>
            <a:rPr lang="pt-PT" sz="700" b="1" i="0" u="none" strike="noStrike" baseline="0">
              <a:solidFill>
                <a:srgbClr val="333333"/>
              </a:solidFill>
              <a:latin typeface="Arial"/>
              <a:cs typeface="Arial"/>
            </a:rPr>
            <a:t>valores &gt; 1</a:t>
          </a:r>
          <a:r>
            <a:rPr lang="pt-PT" sz="700" b="0" i="0" u="none" strike="noStrike" baseline="0">
              <a:solidFill>
                <a:srgbClr val="333333"/>
              </a:solidFill>
              <a:latin typeface="Arial"/>
              <a:cs typeface="Arial"/>
            </a:rPr>
            <a:t>: mulheres com taxa de desemprego superior à dos homens; </a:t>
          </a:r>
          <a:r>
            <a:rPr lang="pt-PT" sz="700" b="1" i="0" u="none" strike="noStrike" baseline="0">
              <a:solidFill>
                <a:srgbClr val="333333"/>
              </a:solidFill>
              <a:latin typeface="Arial"/>
              <a:cs typeface="Arial"/>
            </a:rPr>
            <a:t>valores &lt; 1:</a:t>
          </a:r>
          <a:r>
            <a:rPr lang="pt-PT" sz="700" b="0" i="0" u="none" strike="noStrike" baseline="0">
              <a:solidFill>
                <a:srgbClr val="333333"/>
              </a:solidFill>
              <a:latin typeface="Arial"/>
              <a:cs typeface="Arial"/>
            </a:rPr>
            <a:t> mulheres menos afetadas pelo desemprego em relação aos homens. </a:t>
          </a:r>
        </a:p>
      </xdr:txBody>
    </xdr:sp>
    <xdr:clientData/>
  </xdr:twoCellAnchor>
  <xdr:twoCellAnchor>
    <xdr:from>
      <xdr:col>1</xdr:col>
      <xdr:colOff>0</xdr:colOff>
      <xdr:row>0</xdr:row>
      <xdr:rowOff>0</xdr:rowOff>
    </xdr:from>
    <xdr:to>
      <xdr:col>3</xdr:col>
      <xdr:colOff>373923</xdr:colOff>
      <xdr:row>1</xdr:row>
      <xdr:rowOff>8550</xdr:rowOff>
    </xdr:to>
    <xdr:grpSp>
      <xdr:nvGrpSpPr>
        <xdr:cNvPr id="8" name="Grupo 7"/>
        <xdr:cNvGrpSpPr/>
      </xdr:nvGrpSpPr>
      <xdr:grpSpPr>
        <a:xfrm>
          <a:off x="66675"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8</xdr:col>
      <xdr:colOff>114300</xdr:colOff>
      <xdr:row>5</xdr:row>
      <xdr:rowOff>142875</xdr:rowOff>
    </xdr:from>
    <xdr:to>
      <xdr:col>8</xdr:col>
      <xdr:colOff>762000</xdr:colOff>
      <xdr:row>8</xdr:row>
      <xdr:rowOff>19050</xdr:rowOff>
    </xdr:to>
    <xdr:pic>
      <xdr:nvPicPr>
        <xdr:cNvPr id="1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xdr:from>
      <xdr:col>1</xdr:col>
      <xdr:colOff>0</xdr:colOff>
      <xdr:row>0</xdr:row>
      <xdr:rowOff>0</xdr:rowOff>
    </xdr:from>
    <xdr:to>
      <xdr:col>3</xdr:col>
      <xdr:colOff>373923</xdr:colOff>
      <xdr:row>1</xdr:row>
      <xdr:rowOff>8550</xdr:rowOff>
    </xdr:to>
    <xdr:grpSp>
      <xdr:nvGrpSpPr>
        <xdr:cNvPr id="18" name="Grupo 17"/>
        <xdr:cNvGrpSpPr/>
      </xdr:nvGrpSpPr>
      <xdr:grpSpPr>
        <a:xfrm>
          <a:off x="66675" y="0"/>
          <a:ext cx="612048" cy="180000"/>
          <a:chOff x="4797152" y="7020272"/>
          <a:chExt cx="612048" cy="180000"/>
        </a:xfrm>
      </xdr:grpSpPr>
      <xdr:sp macro="" textlink="">
        <xdr:nvSpPr>
          <xdr:cNvPr id="19" name="Rectângulo 1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0" name="Rectângulo 1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oneCellAnchor>
    <xdr:from>
      <xdr:col>4</xdr:col>
      <xdr:colOff>0</xdr:colOff>
      <xdr:row>68</xdr:row>
      <xdr:rowOff>0</xdr:rowOff>
    </xdr:from>
    <xdr:ext cx="76200" cy="200025"/>
    <xdr:sp macro="" textlink="">
      <xdr:nvSpPr>
        <xdr:cNvPr id="23" name="Text Box 1025"/>
        <xdr:cNvSpPr txBox="1">
          <a:spLocks noChangeArrowheads="1"/>
        </xdr:cNvSpPr>
      </xdr:nvSpPr>
      <xdr:spPr bwMode="auto">
        <a:xfrm>
          <a:off x="1171575" y="11734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24"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xdr:from>
      <xdr:col>5</xdr:col>
      <xdr:colOff>1038225</xdr:colOff>
      <xdr:row>39</xdr:row>
      <xdr:rowOff>142875</xdr:rowOff>
    </xdr:from>
    <xdr:to>
      <xdr:col>10</xdr:col>
      <xdr:colOff>19049</xdr:colOff>
      <xdr:row>56</xdr:row>
      <xdr:rowOff>219075</xdr:rowOff>
    </xdr:to>
    <xdr:sp macro="" textlink="">
      <xdr:nvSpPr>
        <xdr:cNvPr id="25" name="Rectangle 1027"/>
        <xdr:cNvSpPr>
          <a:spLocks noChangeArrowheads="1"/>
        </xdr:cNvSpPr>
      </xdr:nvSpPr>
      <xdr:spPr bwMode="auto">
        <a:xfrm>
          <a:off x="3276600" y="6486525"/>
          <a:ext cx="3248024" cy="3581400"/>
        </a:xfrm>
        <a:prstGeom prst="rect">
          <a:avLst/>
        </a:prstGeom>
        <a:noFill/>
        <a:ln w="9525">
          <a:noFill/>
          <a:miter lim="800000"/>
          <a:headEnd/>
          <a:tailEnd/>
        </a:ln>
      </xdr:spPr>
    </xdr:sp>
    <xdr:clientData/>
  </xdr:twoCellAnchor>
  <xdr:twoCellAnchor>
    <xdr:from>
      <xdr:col>1</xdr:col>
      <xdr:colOff>0</xdr:colOff>
      <xdr:row>0</xdr:row>
      <xdr:rowOff>0</xdr:rowOff>
    </xdr:from>
    <xdr:to>
      <xdr:col>3</xdr:col>
      <xdr:colOff>373923</xdr:colOff>
      <xdr:row>1</xdr:row>
      <xdr:rowOff>8550</xdr:rowOff>
    </xdr:to>
    <xdr:grpSp>
      <xdr:nvGrpSpPr>
        <xdr:cNvPr id="28" name="Grupo 27"/>
        <xdr:cNvGrpSpPr/>
      </xdr:nvGrpSpPr>
      <xdr:grpSpPr>
        <a:xfrm>
          <a:off x="66675" y="0"/>
          <a:ext cx="612048" cy="180000"/>
          <a:chOff x="4797152" y="7020272"/>
          <a:chExt cx="612048" cy="180000"/>
        </a:xfrm>
      </xdr:grpSpPr>
      <xdr:sp macro="" textlink="">
        <xdr:nvSpPr>
          <xdr:cNvPr id="29" name="Rectângulo 2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0" name="Rectângulo 2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1" name="Rectângulo 3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6</xdr:col>
      <xdr:colOff>9525</xdr:colOff>
      <xdr:row>42</xdr:row>
      <xdr:rowOff>171449</xdr:rowOff>
    </xdr:from>
    <xdr:to>
      <xdr:col>9</xdr:col>
      <xdr:colOff>19050</xdr:colOff>
      <xdr:row>53</xdr:row>
      <xdr:rowOff>200023</xdr:rowOff>
    </xdr:to>
    <xdr:graphicFrame macro="">
      <xdr:nvGraphicFramePr>
        <xdr:cNvPr id="33" name="Chart 10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1</xdr:col>
      <xdr:colOff>47625</xdr:colOff>
      <xdr:row>1</xdr:row>
      <xdr:rowOff>47625</xdr:rowOff>
    </xdr:from>
    <xdr:to>
      <xdr:col>15</xdr:col>
      <xdr:colOff>57150</xdr:colOff>
      <xdr:row>69</xdr:row>
      <xdr:rowOff>95250</xdr:rowOff>
    </xdr:to>
    <xdr:sp macro="" textlink="">
      <xdr:nvSpPr>
        <xdr:cNvPr id="1464377" name="Text Box 1"/>
        <xdr:cNvSpPr txBox="1">
          <a:spLocks noChangeArrowheads="1"/>
        </xdr:cNvSpPr>
      </xdr:nvSpPr>
      <xdr:spPr bwMode="auto">
        <a:xfrm>
          <a:off x="114300" y="219075"/>
          <a:ext cx="3228975" cy="1012507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a:t>
          </a:r>
          <a:r>
            <a:rPr lang="pt-PT" sz="800" b="0" i="0" u="none" strike="noStrike" baseline="0">
              <a:solidFill>
                <a:srgbClr val="000000"/>
              </a:solidFill>
              <a:latin typeface="Arial"/>
              <a:cs typeface="Arial"/>
            </a:rPr>
            <a:t> é uma ocorrência imprevista, durante o tempo de trabalho, que provoca dano físico ou mental. A expressão “durante o tempo de trabalho” é entendida como “no decorrer da atividade profissional ou durante o período em serviço”.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 mortal: </a:t>
          </a:r>
          <a:r>
            <a:rPr lang="pt-PT" sz="800" b="0" i="0" u="none" strike="noStrike" baseline="0">
              <a:solidFill>
                <a:srgbClr val="000000"/>
              </a:solidFill>
              <a:latin typeface="Arial"/>
              <a:cs typeface="Arial"/>
            </a:rPr>
            <a:t>um acidente de que resulte a morte da vítima num período de um ano (após o dia) da sua ocorrência.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Beneficiários do rendimento social de inserção (RSI): </a:t>
          </a:r>
          <a:r>
            <a:rPr lang="pt-PT" sz="800" b="0" i="0" u="none" strike="noStrike" baseline="0">
              <a:solidFill>
                <a:srgbClr val="000000"/>
              </a:solidFill>
              <a:latin typeface="Arial"/>
              <a:cs typeface="Arial"/>
            </a:rPr>
            <a:t>membros do agregado familiar do titular do RSI, incluindo o próprio titular.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Colocações:</a:t>
          </a:r>
          <a:r>
            <a:rPr lang="pt-PT" sz="800" b="0" i="0" u="none" strike="noStrike" baseline="0">
              <a:solidFill>
                <a:srgbClr val="000000"/>
              </a:solidFill>
              <a:latin typeface="Arial"/>
              <a:cs typeface="Arial"/>
            </a:rPr>
            <a:t> ofertas de emprego satisfeitas, com candidatos apresentados pelos Centros de emprego.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Desempregados:</a:t>
          </a:r>
          <a:r>
            <a:rPr lang="pt-PT" sz="800" b="0" i="0" u="none" strike="noStrike" baseline="0">
              <a:solidFill>
                <a:srgbClr val="000000"/>
              </a:solidFill>
              <a:latin typeface="Arial"/>
              <a:cs typeface="Arial"/>
            </a:rPr>
            <a:t> Indivíduo, com idade compreendida entre os  15 e os 74 anos que, no período de referência, se encontrava simultaneamente nas situações seguintes: a) não tinha trabalho remunerado nem qualquer outro; b) estava disponível para trabalhar num trabalho remunerado ou não; c) tinha procurado um trabalho, isto é, tinha feito diligências no período especificado (período de referência ou nas três semanas anteriores) para encontrar um emprego remunerado ou não. Consideram-se como diligências: a) contacto com um centro de emprego público ou agências privadas de colocações; b) contacto com empregadores; c) contactos pessoais ou com associações sindicais; d) colocação, resposta ou análise de anúncios; e) realização de provas ou entrevistas para seleção; f) procura de terrenos, imóveis ou equipamentos; g) solicitação de licenças ou recursos financeiros para a criação de empresa própria. O critério de disponibilidade para aceitar um emprego é fundamentado no seguinte: a) no desejo de trabalhar; b) na vontade de ter atualmente um emprego remunerado ou uma atividade por conta própria caso consiga obter os recursos necessários; c) na possibilidade de começar a trabalhar no período de referência ou pelo menos nas duas semanas seguintes. Inclui o indivíduo que, embora tendo um emprego, só vai começar a trabalhar em data posterior à do período de referência (nos próximos três meses).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Desemprego de longa duração:</a:t>
          </a:r>
          <a:r>
            <a:rPr lang="pt-PT" sz="800" b="0" i="0" u="none" strike="noStrike" baseline="0">
              <a:solidFill>
                <a:srgbClr val="000000"/>
              </a:solidFill>
              <a:latin typeface="Arial"/>
              <a:cs typeface="Arial"/>
            </a:rPr>
            <a:t> pessoas em situação de desemprego há 12 meses ou mais.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Despedimento coletivo:</a:t>
          </a:r>
          <a:r>
            <a:rPr lang="pt-PT" sz="800" b="0" i="0" u="none" strike="noStrike" baseline="0">
              <a:solidFill>
                <a:srgbClr val="000000"/>
              </a:solidFill>
              <a:latin typeface="Arial"/>
              <a:cs typeface="Arial"/>
            </a:rPr>
            <a:t> cessação de contratos de trabalho promovida pelo empregador e operada simultânea ou sucessivamente no período de três meses, abrangendo, pelo menos, dois ou cinco trabalhadores, conforme se trate, respetivamente, de empresa que empregue até 50 ou mais de 50 trabalhadores, sempre que aquela ocorrência se fundamente em encerramento de uma ou várias secções ou estrutura equivalente ou redução de pessoal determinada por motivos de mercado, estruturais ou tecnológicos (n.º 1 do artigo 397º do Código do Trabalho). </a:t>
          </a:r>
        </a:p>
        <a:p>
          <a:pPr algn="just" rtl="0">
            <a:defRPr sz="1000"/>
          </a:pPr>
          <a:r>
            <a:rPr lang="pt-PT" sz="800" b="0" i="0" u="none" strike="noStrike" baseline="0">
              <a:solidFill>
                <a:srgbClr val="000000"/>
              </a:solidFill>
              <a:latin typeface="Arial"/>
              <a:cs typeface="Arial"/>
            </a:rPr>
            <a:t>O procedimento de despedimento coletivo inicia-se com a comunicação do empregador da intenção de proceder ao despedimento, acompanhada, nomeadamente, da indicação do número de trabalhadores a despedir. </a:t>
          </a:r>
        </a:p>
        <a:p>
          <a:pPr algn="just" rtl="0">
            <a:defRPr sz="1000"/>
          </a:pPr>
          <a:r>
            <a:rPr lang="pt-PT" sz="800" b="0" i="0" u="none" strike="noStrike" baseline="0">
              <a:solidFill>
                <a:srgbClr val="000000"/>
              </a:solidFill>
              <a:latin typeface="Arial"/>
              <a:cs typeface="Arial"/>
            </a:rPr>
            <a:t>Segue-se uma fase de negociações com os representantes dos trabalhadores, com vista a um acordo sobre a dimensão e efeitos das medidas a aplicar e, bem assim, outras medidas que reduzam o número de trabalhadores a despedir. Uma alternativa que frequentemente evita ou diminui o número de trabalhadores despedidos é a revogação (por acordo com os próprios trabalhadores) dos contratos de trabalho. </a:t>
          </a:r>
        </a:p>
        <a:p>
          <a:pPr algn="just" rtl="0">
            <a:defRPr sz="1000"/>
          </a:pPr>
          <a:r>
            <a:rPr lang="pt-PT" sz="800" b="0" i="0" u="none" strike="noStrike" baseline="0">
              <a:solidFill>
                <a:srgbClr val="000000"/>
              </a:solidFill>
              <a:latin typeface="Arial"/>
              <a:cs typeface="Arial"/>
            </a:rPr>
            <a:t>No final, o total de trabalhadores despedidos ou a quem se apliquem outras medidas pode não coincidir com o número inicial de trabalhadores a despedir.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Empresa:</a:t>
          </a:r>
          <a:r>
            <a:rPr lang="pt-PT" sz="800" b="0" i="0" u="none" strike="noStrike" baseline="0">
              <a:solidFill>
                <a:srgbClr val="000000"/>
              </a:solidFill>
              <a:latin typeface="Arial"/>
              <a:cs typeface="Arial"/>
            </a:rPr>
            <a:t> Entidade económica que desenvolve uma determinada atividade, sendo constituída por uma sede social e estabelecimentos com localizações diversas.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Estabelecimento:</a:t>
          </a:r>
          <a:r>
            <a:rPr lang="pt-PT" sz="800" b="0" i="0" u="none" strike="noStrike" baseline="0">
              <a:solidFill>
                <a:srgbClr val="000000"/>
              </a:solidFill>
              <a:latin typeface="Arial"/>
              <a:cs typeface="Arial"/>
            </a:rPr>
            <a:t> unidade local que, sob um único regime de propriedade ou de controlo, produz exclusiva ou principalmente um grupo homogéneo de bens ou serviços, num único local.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Família ou agregado familiar de RSI:</a:t>
          </a:r>
          <a:r>
            <a:rPr lang="pt-PT" sz="800" b="0" i="0" u="none" strike="noStrike" baseline="0">
              <a:solidFill>
                <a:srgbClr val="000000"/>
              </a:solidFill>
              <a:latin typeface="Arial"/>
              <a:cs typeface="Arial"/>
            </a:rPr>
            <a:t> conjunto de pessoas que vivem em economia comum, especificando o cônjuge ou pessoa que viva com  </a:t>
          </a:r>
        </a:p>
      </xdr:txBody>
    </xdr:sp>
    <xdr:clientData/>
  </xdr:twoCellAnchor>
  <xdr:twoCellAnchor>
    <xdr:from>
      <xdr:col>15</xdr:col>
      <xdr:colOff>133350</xdr:colOff>
      <xdr:row>1</xdr:row>
      <xdr:rowOff>47626</xdr:rowOff>
    </xdr:from>
    <xdr:to>
      <xdr:col>31</xdr:col>
      <xdr:colOff>9525</xdr:colOff>
      <xdr:row>67</xdr:row>
      <xdr:rowOff>142876</xdr:rowOff>
    </xdr:to>
    <xdr:sp macro="" textlink="">
      <xdr:nvSpPr>
        <xdr:cNvPr id="1464384" name="Text Box 2"/>
        <xdr:cNvSpPr txBox="1">
          <a:spLocks noChangeArrowheads="1"/>
        </xdr:cNvSpPr>
      </xdr:nvSpPr>
      <xdr:spPr bwMode="auto">
        <a:xfrm>
          <a:off x="3419475" y="219076"/>
          <a:ext cx="3257550" cy="990600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o titular em união de facto há mais de um ano, e em geral todos os menores titular em união de facto há mais de um ano, e em geral todos os menores a cargo, quer tenham ou não laços de parentesco com o titular. Poderão ainda ser considerados outros adultos que se encontrem na exclusiva dependência económica do agregado, caso sejam estudantes ou estejam dispensados de disponibilidade ativa para a inserção profissional ou quando o agregado não tenha, incluindo a pessoa em causa, direito à prestação.</a:t>
          </a:r>
        </a:p>
        <a:p>
          <a:pPr algn="just" rtl="0">
            <a:defRPr sz="1000"/>
          </a:pPr>
          <a:endParaRPr lang="pt-PT" sz="800" b="0" i="0" u="none" strike="noStrike" baseline="0">
            <a:solidFill>
              <a:srgbClr val="000000"/>
            </a:solidFill>
            <a:latin typeface="Arial"/>
            <a:cs typeface="Arial"/>
          </a:endParaRPr>
        </a:p>
        <a:p>
          <a:pPr algn="just"/>
          <a:r>
            <a:rPr lang="pt-PT" sz="800" b="1" i="0" u="none" strike="noStrike" baseline="0">
              <a:solidFill>
                <a:srgbClr val="000000"/>
              </a:solidFill>
              <a:latin typeface="Arial"/>
              <a:cs typeface="Arial"/>
            </a:rPr>
            <a:t>Instrumento de regulamentação coletiva de trabalho (IRCT):</a:t>
          </a:r>
          <a:r>
            <a:rPr lang="pt-PT" sz="800" b="0" i="0" u="none" strike="noStrike" baseline="0">
              <a:solidFill>
                <a:srgbClr val="000000"/>
              </a:solidFill>
              <a:latin typeface="Arial"/>
              <a:cs typeface="Arial"/>
            </a:rPr>
            <a:t> </a:t>
          </a:r>
        </a:p>
        <a:p>
          <a:pPr algn="just">
            <a:spcAft>
              <a:spcPts val="200"/>
            </a:spcAft>
          </a:pPr>
          <a:r>
            <a:rPr lang="pt-PT" sz="800" baseline="0" smtClean="0">
              <a:latin typeface="Arial" pitchFamily="34" charset="0"/>
              <a:ea typeface="+mn-ea"/>
              <a:cs typeface="Arial" pitchFamily="34" charset="0"/>
            </a:rPr>
            <a:t>Os instrumentos de regulamentação coletiva de trabalho podem ser negociais ou não negociais.</a:t>
          </a:r>
        </a:p>
        <a:p>
          <a:pPr algn="just">
            <a:spcAft>
              <a:spcPts val="200"/>
            </a:spcAft>
          </a:pPr>
          <a:r>
            <a:rPr lang="pt-PT" sz="800" baseline="0" smtClean="0">
              <a:latin typeface="Arial" pitchFamily="34" charset="0"/>
              <a:ea typeface="+mn-ea"/>
              <a:cs typeface="Arial" pitchFamily="34" charset="0"/>
            </a:rPr>
            <a:t>Os instrumentos de regulamentação coletiva de trabalho </a:t>
          </a:r>
          <a:r>
            <a:rPr lang="pt-PT" sz="800" b="1" baseline="0" smtClean="0">
              <a:latin typeface="Arial" pitchFamily="34" charset="0"/>
              <a:ea typeface="+mn-ea"/>
              <a:cs typeface="Arial" pitchFamily="34" charset="0"/>
            </a:rPr>
            <a:t>negociais</a:t>
          </a:r>
          <a:r>
            <a:rPr lang="pt-PT" sz="800" baseline="0" smtClean="0">
              <a:latin typeface="Arial" pitchFamily="34" charset="0"/>
              <a:ea typeface="+mn-ea"/>
              <a:cs typeface="Arial" pitchFamily="34" charset="0"/>
            </a:rPr>
            <a:t> são a convenção coletiva, o acordo de adesão e a decisão arbitral em processo de arbitragem voluntária.</a:t>
          </a:r>
        </a:p>
        <a:p>
          <a:pPr algn="just"/>
          <a:r>
            <a:rPr lang="pt-PT" sz="800" baseline="0" smtClean="0">
              <a:latin typeface="Arial" pitchFamily="34" charset="0"/>
              <a:ea typeface="+mn-ea"/>
              <a:cs typeface="Arial" pitchFamily="34" charset="0"/>
            </a:rPr>
            <a:t>As </a:t>
          </a:r>
          <a:r>
            <a:rPr lang="pt-PT" sz="800" b="1" baseline="0" smtClean="0">
              <a:latin typeface="Arial" pitchFamily="34" charset="0"/>
              <a:ea typeface="+mn-ea"/>
              <a:cs typeface="Arial" pitchFamily="34" charset="0"/>
            </a:rPr>
            <a:t>convenções coletivas </a:t>
          </a:r>
          <a:r>
            <a:rPr lang="pt-PT" sz="800" baseline="0" smtClean="0">
              <a:latin typeface="Arial" pitchFamily="34" charset="0"/>
              <a:ea typeface="+mn-ea"/>
              <a:cs typeface="Arial" pitchFamily="34" charset="0"/>
            </a:rPr>
            <a:t>podem ser:</a:t>
          </a:r>
        </a:p>
        <a:p>
          <a:pPr marL="0" marR="0" indent="0" algn="just" defTabSz="914400" eaLnBrk="1" fontAlgn="auto" latinLnBrk="0" hangingPunct="1">
            <a:lnSpc>
              <a:spcPct val="100000"/>
            </a:lnSpc>
            <a:spcBef>
              <a:spcPts val="0"/>
            </a:spcBef>
            <a:spcAft>
              <a:spcPts val="0"/>
            </a:spcAft>
            <a:buClrTx/>
            <a:buSzTx/>
            <a:buFontTx/>
            <a:buNone/>
            <a:tabLst/>
            <a:defRPr/>
          </a:pPr>
          <a:r>
            <a:rPr lang="pt-PT" sz="800" b="0" i="1" baseline="0" smtClean="0">
              <a:latin typeface="Arial" pitchFamily="34" charset="0"/>
              <a:ea typeface="+mn-ea"/>
              <a:cs typeface="Arial" pitchFamily="34" charset="0"/>
            </a:rPr>
            <a:t>     - </a:t>
          </a:r>
          <a:r>
            <a:rPr lang="pt-PT" sz="800" b="1" baseline="0" smtClean="0">
              <a:latin typeface="Arial" pitchFamily="34" charset="0"/>
              <a:ea typeface="+mn-ea"/>
              <a:cs typeface="Arial" pitchFamily="34" charset="0"/>
            </a:rPr>
            <a:t>Contrato coletivo de trabalho </a:t>
          </a:r>
          <a:r>
            <a:rPr lang="pt-PT" sz="800" b="0" baseline="0" smtClean="0">
              <a:latin typeface="Arial" pitchFamily="34" charset="0"/>
              <a:ea typeface="+mn-ea"/>
              <a:cs typeface="Arial" pitchFamily="34" charset="0"/>
            </a:rPr>
            <a:t>(CCT) - convenção coletiva celebrada entre uma ou mais associações patronais e uma ou mais associações sindicais; 	</a:t>
          </a:r>
        </a:p>
        <a:p>
          <a:pPr algn="just"/>
          <a:r>
            <a:rPr lang="pt-PT" sz="800" b="0" baseline="0" smtClean="0">
              <a:latin typeface="Arial" pitchFamily="34" charset="0"/>
              <a:ea typeface="+mn-ea"/>
              <a:cs typeface="Arial" pitchFamily="34" charset="0"/>
            </a:rPr>
            <a:t>     -</a:t>
          </a:r>
          <a:r>
            <a:rPr lang="pt-PT" sz="800" b="1" baseline="0" smtClean="0">
              <a:latin typeface="Arial" pitchFamily="34" charset="0"/>
              <a:ea typeface="+mn-ea"/>
              <a:cs typeface="Arial" pitchFamily="34" charset="0"/>
            </a:rPr>
            <a:t> Acordo coletivo de trabalho </a:t>
          </a:r>
          <a:r>
            <a:rPr lang="pt-PT" sz="800" b="0" baseline="0" smtClean="0">
              <a:latin typeface="Arial" pitchFamily="34" charset="0"/>
              <a:ea typeface="+mn-ea"/>
              <a:cs typeface="Arial" pitchFamily="34" charset="0"/>
            </a:rPr>
            <a:t>(ACT) - convenção coletiva celebrada entre vários empregadores e uma ou mais associações sindicais; </a:t>
          </a:r>
        </a:p>
        <a:p>
          <a:pPr algn="just">
            <a:spcAft>
              <a:spcPts val="200"/>
            </a:spcAft>
          </a:pPr>
          <a:r>
            <a:rPr lang="pt-PT" sz="800" b="1" baseline="0">
              <a:latin typeface="Arial" pitchFamily="34" charset="0"/>
              <a:ea typeface="+mn-ea"/>
              <a:cs typeface="Arial" pitchFamily="34" charset="0"/>
            </a:rPr>
            <a:t>     </a:t>
          </a:r>
          <a:r>
            <a:rPr lang="pt-PT" sz="800" b="1">
              <a:latin typeface="Arial" pitchFamily="34" charset="0"/>
              <a:ea typeface="+mn-ea"/>
              <a:cs typeface="Arial" pitchFamily="34" charset="0"/>
            </a:rPr>
            <a:t>- Acordo de empresa (AE) - </a:t>
          </a:r>
          <a:r>
            <a:rPr lang="pt-PT" sz="800">
              <a:latin typeface="Arial" pitchFamily="34" charset="0"/>
              <a:ea typeface="+mn-ea"/>
              <a:cs typeface="Arial" pitchFamily="34" charset="0"/>
            </a:rPr>
            <a:t>convenção coletiva celebrada entre uma ou mais associações sindicais e um empregador para uma empresa ou estabelecimento.</a:t>
          </a:r>
        </a:p>
        <a:p>
          <a:pPr algn="just">
            <a:spcAft>
              <a:spcPts val="200"/>
            </a:spcAft>
          </a:pPr>
          <a:r>
            <a:rPr lang="pt-PT" sz="800" b="1">
              <a:latin typeface="Arial" pitchFamily="34" charset="0"/>
              <a:ea typeface="+mn-ea"/>
              <a:cs typeface="Arial" pitchFamily="34" charset="0"/>
            </a:rPr>
            <a:t>Acordo de adesão </a:t>
          </a:r>
          <a:r>
            <a:rPr lang="pt-PT" sz="800">
              <a:latin typeface="Arial" pitchFamily="34" charset="0"/>
              <a:ea typeface="+mn-ea"/>
              <a:cs typeface="Arial" pitchFamily="34" charset="0"/>
            </a:rPr>
            <a:t>- </a:t>
          </a:r>
          <a:r>
            <a:rPr lang="pt-PT" sz="800">
              <a:latin typeface="Arial" pitchFamily="34" charset="0"/>
              <a:cs typeface="Arial" pitchFamily="34" charset="0"/>
            </a:rPr>
            <a:t>adesão a convenção coletiva ou a decisão arbitral por parte de associação sindical, associação de empregadores ou empregador .</a:t>
          </a:r>
          <a:endParaRPr lang="pt-PT" sz="800">
            <a:latin typeface="Arial" pitchFamily="34" charset="0"/>
            <a:ea typeface="+mn-ea"/>
            <a:cs typeface="Arial" pitchFamily="34" charset="0"/>
          </a:endParaRPr>
        </a:p>
        <a:p>
          <a:pPr algn="just"/>
          <a:r>
            <a:rPr lang="pt-PT" sz="800" b="0" i="0" u="none" strike="noStrike" baseline="0" smtClean="0">
              <a:solidFill>
                <a:srgbClr val="000000"/>
              </a:solidFill>
              <a:latin typeface="Arial" pitchFamily="34" charset="0"/>
              <a:ea typeface="+mn-ea"/>
              <a:cs typeface="Arial" pitchFamily="34" charset="0"/>
            </a:rPr>
            <a:t>Os instrumentos de regulamentação coletiva de trabalho </a:t>
          </a:r>
          <a:r>
            <a:rPr lang="pt-PT" sz="800" b="1" i="0" u="none" strike="noStrike" baseline="0" smtClean="0">
              <a:solidFill>
                <a:srgbClr val="000000"/>
              </a:solidFill>
              <a:latin typeface="Arial" pitchFamily="34" charset="0"/>
              <a:ea typeface="+mn-ea"/>
              <a:cs typeface="Arial" pitchFamily="34" charset="0"/>
            </a:rPr>
            <a:t>não negociais</a:t>
          </a:r>
          <a:r>
            <a:rPr lang="pt-PT" sz="800" b="0" i="0" u="none" strike="noStrike" baseline="0" smtClean="0">
              <a:solidFill>
                <a:srgbClr val="000000"/>
              </a:solidFill>
              <a:latin typeface="Arial" pitchFamily="34" charset="0"/>
              <a:ea typeface="+mn-ea"/>
              <a:cs typeface="Arial" pitchFamily="34" charset="0"/>
            </a:rPr>
            <a:t> são a portaria de extensão, a portaria de condições de trabalho e a decisão arbitral em processo de arbitragem obrigatória ou necessária.</a:t>
          </a:r>
        </a:p>
        <a:p>
          <a:pPr algn="just"/>
          <a:r>
            <a:rPr lang="pt-PT" sz="800" b="1">
              <a:latin typeface="Arial" pitchFamily="34" charset="0"/>
              <a:ea typeface="+mn-ea"/>
              <a:cs typeface="Arial" pitchFamily="34" charset="0"/>
            </a:rPr>
            <a:t>Portaria de extensão (PE) </a:t>
          </a:r>
          <a:r>
            <a:rPr lang="pt-PT" sz="800">
              <a:latin typeface="Arial" pitchFamily="34" charset="0"/>
              <a:ea typeface="+mn-ea"/>
              <a:cs typeface="Arial" pitchFamily="34" charset="0"/>
            </a:rPr>
            <a:t>- portaria que estende o âmbito de aplicação de uma convenção coletiva ou decisão arbitral a trabalhadores e ou a empregadores não abrangidos por esta. </a:t>
          </a:r>
        </a:p>
        <a:p>
          <a:pPr marL="0" marR="0" indent="0" algn="just" defTabSz="914400" eaLnBrk="1" fontAlgn="auto" latinLnBrk="0" hangingPunct="1">
            <a:lnSpc>
              <a:spcPct val="100000"/>
            </a:lnSpc>
            <a:spcBef>
              <a:spcPts val="0"/>
            </a:spcBef>
            <a:spcAft>
              <a:spcPts val="0"/>
            </a:spcAft>
            <a:buClrTx/>
            <a:buSzTx/>
            <a:buFontTx/>
            <a:buNone/>
            <a:tabLst/>
            <a:defRPr/>
          </a:pPr>
          <a:r>
            <a:rPr lang="pt-PT" sz="800" b="1">
              <a:latin typeface="Arial" pitchFamily="34" charset="0"/>
              <a:ea typeface="+mn-ea"/>
              <a:cs typeface="Arial" pitchFamily="34" charset="0"/>
            </a:rPr>
            <a:t>Portaria de condições de trabalho (PCT) </a:t>
          </a:r>
          <a:r>
            <a:rPr lang="pt-PT" sz="800">
              <a:latin typeface="Arial" pitchFamily="34" charset="0"/>
              <a:ea typeface="+mn-ea"/>
              <a:cs typeface="Arial" pitchFamily="34" charset="0"/>
            </a:rPr>
            <a:t>- portaria que contém as normas reguladoras das condições de trabalho no seu âmbito de aplicação.</a:t>
          </a:r>
          <a:r>
            <a:rPr lang="pt-PT" sz="800" b="1" baseline="0">
              <a:latin typeface="Arial" pitchFamily="34" charset="0"/>
              <a:ea typeface="+mn-ea"/>
              <a:cs typeface="Arial" pitchFamily="34" charset="0"/>
            </a:rPr>
            <a:t>	</a:t>
          </a:r>
          <a:endParaRPr lang="pt-PT" sz="800">
            <a:latin typeface="Arial" pitchFamily="34" charset="0"/>
            <a:cs typeface="Arial" pitchFamily="34" charset="0"/>
          </a:endParaRPr>
        </a:p>
        <a:p>
          <a:pPr algn="just"/>
          <a:r>
            <a:rPr lang="pt-PT" sz="800" b="1">
              <a:latin typeface="Arial" pitchFamily="34" charset="0"/>
              <a:ea typeface="+mn-ea"/>
              <a:cs typeface="Arial" pitchFamily="34" charset="0"/>
            </a:rPr>
            <a:t>Decisão arbitral </a:t>
          </a:r>
          <a:r>
            <a:rPr lang="pt-PT" sz="800">
              <a:latin typeface="Arial" pitchFamily="34" charset="0"/>
              <a:ea typeface="+mn-ea"/>
              <a:cs typeface="Arial" pitchFamily="34" charset="0"/>
            </a:rPr>
            <a:t>– instrumento de regulamentação coletiva de trabalho resultante de arbitragem, voluntária, obrigatória ou necessária. </a:t>
          </a:r>
          <a:endParaRPr lang="pt-PT" sz="800">
            <a:latin typeface="Arial" pitchFamily="34" charset="0"/>
            <a:cs typeface="Arial" pitchFamily="34" charset="0"/>
          </a:endParaRPr>
        </a:p>
        <a:p>
          <a:pPr algn="just"/>
          <a:endParaRPr lang="pt-PT" sz="800" b="0" i="0" u="none" strike="noStrike" baseline="0" smtClean="0">
            <a:solidFill>
              <a:srgbClr val="000000"/>
            </a:solidFill>
            <a:latin typeface="Arial"/>
            <a:ea typeface="+mn-ea"/>
            <a:cs typeface="Arial"/>
          </a:endParaRPr>
        </a:p>
        <a:p>
          <a:pPr algn="just" rtl="0">
            <a:defRPr sz="1000"/>
          </a:pPr>
          <a:r>
            <a:rPr lang="pt-PT" sz="800" b="0" i="0" u="none" strike="noStrike" baseline="0">
              <a:solidFill>
                <a:srgbClr val="000000"/>
              </a:solidFill>
              <a:latin typeface="Arial"/>
              <a:cs typeface="Arial"/>
            </a:rPr>
            <a:t>Í</a:t>
          </a:r>
          <a:r>
            <a:rPr lang="pt-PT" sz="800" b="1" i="0" u="none" strike="noStrike" baseline="0">
              <a:solidFill>
                <a:srgbClr val="000000"/>
              </a:solidFill>
              <a:latin typeface="Arial"/>
              <a:cs typeface="Arial"/>
            </a:rPr>
            <a:t>ndice de Preços no Consumidor:</a:t>
          </a:r>
          <a:r>
            <a:rPr lang="pt-PT" sz="800" b="0" i="0" u="none" strike="noStrike" baseline="0">
              <a:solidFill>
                <a:srgbClr val="000000"/>
              </a:solidFill>
              <a:latin typeface="Arial"/>
              <a:cs typeface="Arial"/>
            </a:rPr>
            <a:t> indicador que tem por finalidade medir a evolução no tempo dos preços de um conjunto de bens e serviços considerados representativos da estrutura de consumo da população residente em Portugal. A estrutura de consumo da atual série do IPC (2008 = 100) bem como os bens e serviços que constituem o cabaz do indicador foram inferidos com base no Inquérito aos Orçamentos Familiares realizado em 2005 e 2006.</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Ofertas de emprego: </a:t>
          </a:r>
          <a:r>
            <a:rPr lang="pt-PT" sz="800" b="0" i="0" u="none" strike="noStrike" baseline="0">
              <a:solidFill>
                <a:srgbClr val="000000"/>
              </a:solidFill>
              <a:latin typeface="Arial"/>
              <a:cs typeface="Arial"/>
            </a:rPr>
            <a:t>empregos disponíveis comunicados pelas entidades empregadoras aos Centros de Emprego.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Participantes em programas e medidas de emprego, formação profissional e reabilitação profissional:</a:t>
          </a: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transitados: </a:t>
          </a:r>
          <a:r>
            <a:rPr lang="pt-PT" sz="800" b="0" i="0" u="none" strike="noStrike" baseline="0">
              <a:solidFill>
                <a:srgbClr val="000000"/>
              </a:solidFill>
              <a:latin typeface="Arial"/>
              <a:cs typeface="Arial"/>
            </a:rPr>
            <a:t>número de participantes que iniciaram a sua atividade em anos anteriores não tendo terminado antes do primeiro dia do ano estatístico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iniciados:</a:t>
          </a:r>
          <a:r>
            <a:rPr lang="pt-PT" sz="800" b="0" i="0" u="none" strike="noStrike" baseline="0">
              <a:solidFill>
                <a:srgbClr val="000000"/>
              </a:solidFill>
              <a:latin typeface="Arial"/>
              <a:cs typeface="Arial"/>
            </a:rPr>
            <a:t> número de participantes que iniciaram a sua participação em programas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terminaram:</a:t>
          </a:r>
          <a:r>
            <a:rPr lang="pt-PT" sz="800" b="0" i="0" u="none" strike="noStrike" baseline="0">
              <a:solidFill>
                <a:srgbClr val="000000"/>
              </a:solidFill>
              <a:latin typeface="Arial"/>
              <a:cs typeface="Arial"/>
            </a:rPr>
            <a:t> número de participantes que cessaram a sua participação em medidas ativas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permanecem: </a:t>
          </a:r>
          <a:r>
            <a:rPr lang="pt-PT" sz="800" b="0" i="0" u="none" strike="noStrike" baseline="0">
              <a:solidFill>
                <a:srgbClr val="000000"/>
              </a:solidFill>
              <a:latin typeface="Arial"/>
              <a:cs typeface="Arial"/>
            </a:rPr>
            <a:t>número de participantes que se encontram em atividade no programa no final do período em análise, independentemente da data de entrada.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Pedidos de emprego:</a:t>
          </a:r>
          <a:r>
            <a:rPr lang="pt-PT" sz="800" b="0" i="0" u="none" strike="noStrike" baseline="0">
              <a:solidFill>
                <a:srgbClr val="000000"/>
              </a:solidFill>
              <a:latin typeface="Arial"/>
              <a:cs typeface="Arial"/>
            </a:rPr>
            <a:t> total de pessoas com idade igual ou superior a 16 anos (salvaguardadas as reservas previstas na Lei), inscritas nos Centros de Emprego para obter um emprego por conta de outrem.</a:t>
          </a:r>
        </a:p>
        <a:p>
          <a:pPr algn="just" rtl="0">
            <a:defRPr sz="1000"/>
          </a:pPr>
          <a:r>
            <a:rPr lang="pt-PT" sz="800" b="0" i="0" u="none" strike="noStrike" baseline="0">
              <a:solidFill>
                <a:srgbClr val="000000"/>
              </a:solidFill>
              <a:latin typeface="Arial"/>
              <a:cs typeface="Arial"/>
            </a:rPr>
            <a:t>Subdividem-se:</a:t>
          </a:r>
        </a:p>
        <a:p>
          <a:pPr algn="just" rtl="0">
            <a:defRPr sz="1000"/>
          </a:pPr>
          <a:r>
            <a:rPr lang="pt-PT" sz="800" b="1" i="0" u="none" strike="noStrike" baseline="0">
              <a:solidFill>
                <a:srgbClr val="000000"/>
              </a:solidFill>
              <a:latin typeface="Arial"/>
              <a:cs typeface="Arial"/>
            </a:rPr>
            <a:t>- empregados: </a:t>
          </a:r>
          <a:r>
            <a:rPr lang="pt-PT" sz="800" b="0" i="0" u="none" strike="noStrike" baseline="0">
              <a:solidFill>
                <a:srgbClr val="000000"/>
              </a:solidFill>
              <a:latin typeface="Arial"/>
              <a:cs typeface="Arial"/>
            </a:rPr>
            <a:t>têm um emprego que pretendem abandonar;</a:t>
          </a:r>
        </a:p>
        <a:p>
          <a:pPr algn="just" rtl="0">
            <a:defRPr sz="1000"/>
          </a:pPr>
          <a:r>
            <a:rPr lang="pt-PT" sz="800" b="1" i="0" u="none" strike="noStrike" baseline="0">
              <a:solidFill>
                <a:srgbClr val="000000"/>
              </a:solidFill>
              <a:latin typeface="Arial"/>
              <a:cs typeface="Arial"/>
            </a:rPr>
            <a:t>- ocupados: </a:t>
          </a:r>
          <a:r>
            <a:rPr lang="pt-PT" sz="800" b="0" i="0" u="none" strike="noStrike" baseline="0">
              <a:solidFill>
                <a:srgbClr val="000000"/>
              </a:solidFill>
              <a:latin typeface="Arial"/>
              <a:cs typeface="Arial"/>
            </a:rPr>
            <a:t>trabalhadores ocupados em programas especiais de emprego;</a:t>
          </a: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28</xdr:col>
      <xdr:colOff>28575</xdr:colOff>
      <xdr:row>0</xdr:row>
      <xdr:rowOff>0</xdr:rowOff>
    </xdr:from>
    <xdr:to>
      <xdr:col>32</xdr:col>
      <xdr:colOff>11973</xdr:colOff>
      <xdr:row>1</xdr:row>
      <xdr:rowOff>8550</xdr:rowOff>
    </xdr:to>
    <xdr:grpSp>
      <xdr:nvGrpSpPr>
        <xdr:cNvPr id="8" name="Grupo 7"/>
        <xdr:cNvGrpSpPr/>
      </xdr:nvGrpSpPr>
      <xdr:grpSpPr>
        <a:xfrm>
          <a:off x="6153150"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4.xml><?xml version="1.0" encoding="utf-8"?>
<xdr:wsDr xmlns:xdr="http://schemas.openxmlformats.org/drawingml/2006/spreadsheetDrawing" xmlns:a="http://schemas.openxmlformats.org/drawingml/2006/main">
  <xdr:twoCellAnchor>
    <xdr:from>
      <xdr:col>15</xdr:col>
      <xdr:colOff>276225</xdr:colOff>
      <xdr:row>1</xdr:row>
      <xdr:rowOff>47626</xdr:rowOff>
    </xdr:from>
    <xdr:to>
      <xdr:col>32</xdr:col>
      <xdr:colOff>0</xdr:colOff>
      <xdr:row>71</xdr:row>
      <xdr:rowOff>133351</xdr:rowOff>
    </xdr:to>
    <xdr:sp macro="" textlink="">
      <xdr:nvSpPr>
        <xdr:cNvPr id="1465345" name="Text Box 1"/>
        <xdr:cNvSpPr txBox="1">
          <a:spLocks noChangeArrowheads="1"/>
        </xdr:cNvSpPr>
      </xdr:nvSpPr>
      <xdr:spPr bwMode="auto">
        <a:xfrm>
          <a:off x="3562350" y="219076"/>
          <a:ext cx="3276600" cy="1022985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pitchFamily="34" charset="0"/>
            <a:cs typeface="Arial" pitchFamily="34" charset="0"/>
          </a:endParaRPr>
        </a:p>
        <a:p>
          <a:pPr algn="just" rtl="0">
            <a:defRPr sz="1000"/>
          </a:pPr>
          <a:endParaRPr lang="pt-PT" sz="800" b="0"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pt-PT" sz="800" b="1" i="0" u="none" strike="noStrike" baseline="0">
              <a:solidFill>
                <a:srgbClr val="000000"/>
              </a:solidFill>
              <a:latin typeface="Arial"/>
              <a:ea typeface="+mn-ea"/>
              <a:cs typeface="Arial"/>
            </a:rPr>
            <a:t>Taxa de desemprego: </a:t>
          </a:r>
          <a:r>
            <a:rPr lang="pt-PT" sz="800" b="0" i="0" u="none" strike="noStrike" baseline="0">
              <a:solidFill>
                <a:srgbClr val="000000"/>
              </a:solidFill>
              <a:latin typeface="Arial"/>
              <a:ea typeface="+mn-ea"/>
              <a:cs typeface="Arial"/>
            </a:rPr>
            <a:t>relação entre a população desempregada e a população ativa.</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Taxa de salário (horária ou mensal):</a:t>
          </a:r>
          <a:r>
            <a:rPr lang="pt-PT" sz="800" b="0" i="0" u="none" strike="noStrike" baseline="0">
              <a:solidFill>
                <a:srgbClr val="000000"/>
              </a:solidFill>
              <a:latin typeface="Arial"/>
              <a:cs typeface="Arial"/>
            </a:rPr>
            <a:t> montante ilíquido (antes da dedução de quaisquer descontos), em dinheiro e/ou géneros, pago com carácter regular e garantido aos trabalhadores no período de referência e correspondente ao período normal de trabalho. Não são considerados quaisquer descontos efetuados nesse período devido a faltas por motivos que determinem redução na remuneração. Inclui, para além da remuneração de base, os prémios e subsídios regulares e garantidos ligados às características do posto de trabalho (subsídios de função, de turno, de isenção de horário, por trabalhos penosos, perigosos ou sujos, etc.) No caso do subsídio de alimentação são sempre considerados 20 dias de trabalho com direito a atribuição do subsídio. Excluem-se os prémios, subsídios e gratificações ligados às características individuais do trabalhador (diuturnidades, produtividade, assiduidade, mérito, etc.). O pagamento de horas extraordinárias encontra-se também excluído.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completo: </a:t>
          </a:r>
          <a:r>
            <a:rPr lang="pt-PT" sz="800" b="0" i="0" u="none" strike="noStrike" baseline="0">
              <a:solidFill>
                <a:srgbClr val="000000"/>
              </a:solidFill>
              <a:latin typeface="Arial"/>
              <a:cs typeface="Arial"/>
            </a:rPr>
            <a:t>Trabalhador cujo período de trabalho tem uma duração igual ou superior à duração normal de trabalho em vigor na empresa/instituição, para a respetiva categoria profissional ou na respetiva profissão.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parcial:</a:t>
          </a:r>
          <a:r>
            <a:rPr lang="pt-PT" sz="800" b="0" i="0" u="none" strike="noStrike" baseline="0">
              <a:solidFill>
                <a:srgbClr val="000000"/>
              </a:solidFill>
              <a:latin typeface="Arial"/>
              <a:cs typeface="Arial"/>
            </a:rPr>
            <a:t> trabalhador cujo período de trabalho tem uma duração inferior à duração normal de trabalho em vigor na empresa/instituição, para a respetiva categoria profissional ou na respetiva profissão.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de outrem:</a:t>
          </a:r>
          <a:r>
            <a:rPr lang="pt-PT" sz="800" b="0" i="0" u="none" strike="noStrike" baseline="0">
              <a:solidFill>
                <a:srgbClr val="000000"/>
              </a:solidFill>
              <a:latin typeface="Arial"/>
              <a:cs typeface="Arial"/>
            </a:rPr>
            <a:t> indivíduo que exerce uma atividade sob a autoridade e direção de outrem, nos termos de um contrato de trabalho, sujeito ou não a forma escrita, e que lhe confere o direito a uma remuneração, a qual não depende dos resultados da unidade económica para a qual trabalha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com contrato a termo:</a:t>
          </a:r>
          <a:r>
            <a:rPr lang="pt-PT" sz="800" b="0" i="0" u="none" strike="noStrike" baseline="0">
              <a:solidFill>
                <a:srgbClr val="000000"/>
              </a:solidFill>
              <a:latin typeface="Arial"/>
              <a:cs typeface="Arial"/>
            </a:rPr>
            <a:t> Indivíduo ligado à empresa/instituição por um contrato reduzido a escrito com fixação do seu termo e com menção concretizada de modo justificativo: 1) a termo certo: quando no contrato escrito conste expressamente a estipulação do prazo de duração do contrato e a indicação do seu termo; 2) a termo incerto: quando o contrato de trabalho dure por todo o tempo necessário à substituição do trabalhador ausente ou à conclusão da atividade, tarefa ou obra cuja execução justifica a sua celebração.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própria:</a:t>
          </a:r>
          <a:r>
            <a:rPr lang="pt-PT" sz="800" b="0" i="0" u="none" strike="noStrike" baseline="0">
              <a:solidFill>
                <a:srgbClr val="000000"/>
              </a:solidFill>
              <a:latin typeface="Arial"/>
              <a:cs typeface="Arial"/>
            </a:rPr>
            <a:t> Indivíduo que exerce uma atividade independente, com associados ou não, obtendo uma remuneração que está diretamente dependente dos lucros (realizados ou potenciais) provenientes de bens ou serviços produzidos. Os associados podem ser, ou não, membros do agregado familiar. Um trabalhador por conta própria pode ser classificado como trabalhador por conta própria como isolado ou como empregador.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Valor médio da prestação de RSI por família:</a:t>
          </a:r>
          <a:r>
            <a:rPr lang="pt-PT" sz="800" b="0" i="0" u="none" strike="noStrike" baseline="0">
              <a:solidFill>
                <a:srgbClr val="000000"/>
              </a:solidFill>
              <a:latin typeface="Arial"/>
              <a:cs typeface="Arial"/>
            </a:rPr>
            <a:t> quociente entre o total das prestações processadas às famílias e o nº total de famílias (sendo que o mês de processamento da prestação = mês de referência da prestação).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Variação média ponderada intertabelas:</a:t>
          </a: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 Eficácia (meses):</a:t>
          </a:r>
          <a:r>
            <a:rPr lang="pt-PT" sz="800" b="0" i="0" u="none" strike="noStrike" baseline="0">
              <a:solidFill>
                <a:srgbClr val="000000"/>
              </a:solidFill>
              <a:latin typeface="Arial"/>
              <a:cs typeface="Arial"/>
            </a:rPr>
            <a:t> este período reporta-se aos meses que decorrem entre a data de início de eficácia da tabela anterior e da tabela vigente, com arredondamento por excesso a partir dos 15 dias inclusive. </a:t>
          </a:r>
        </a:p>
        <a:p>
          <a:pPr algn="just" rtl="0">
            <a:defRPr sz="1000"/>
          </a:pPr>
          <a:r>
            <a:rPr lang="pt-PT" sz="800" b="1" i="0" u="none" strike="noStrike" baseline="0">
              <a:solidFill>
                <a:srgbClr val="000000"/>
              </a:solidFill>
              <a:latin typeface="Arial"/>
              <a:cs typeface="Arial"/>
            </a:rPr>
            <a:t>- Variação nominal:</a:t>
          </a:r>
          <a:r>
            <a:rPr lang="pt-PT" sz="800" b="0" i="0" u="none" strike="noStrike" baseline="0">
              <a:solidFill>
                <a:srgbClr val="000000"/>
              </a:solidFill>
              <a:latin typeface="Arial"/>
              <a:cs typeface="Arial"/>
            </a:rPr>
            <a:t> é a percentagem de aumento entre a remuneração média ponderada da tabela anterior e da tabela vigente.</a:t>
          </a:r>
        </a:p>
        <a:p>
          <a:pPr algn="just" rtl="0">
            <a:defRPr sz="1000"/>
          </a:pPr>
          <a:r>
            <a:rPr lang="pt-PT" sz="800" b="1" i="0" u="none" strike="noStrike" baseline="0">
              <a:solidFill>
                <a:srgbClr val="000000"/>
              </a:solidFill>
              <a:latin typeface="Arial"/>
              <a:cs typeface="Arial"/>
            </a:rPr>
            <a:t>- Variação deflacionada:</a:t>
          </a:r>
          <a:r>
            <a:rPr lang="pt-PT" sz="800" b="0" i="0" u="none" strike="noStrike" baseline="0">
              <a:solidFill>
                <a:srgbClr val="000000"/>
              </a:solidFill>
              <a:latin typeface="Arial"/>
              <a:cs typeface="Arial"/>
            </a:rPr>
            <a:t> para o total e para cada secção da CAE a variação nominal é deflacionada com a evolução do índice de preços no consumidor (IPC) no período de eficácia da tabela.</a:t>
          </a:r>
        </a:p>
        <a:p>
          <a:pPr algn="just" rtl="0">
            <a:defRPr sz="1000"/>
          </a:pPr>
          <a:r>
            <a:rPr lang="pt-PT" sz="800" b="1" i="0" u="none" strike="noStrike" baseline="0">
              <a:solidFill>
                <a:srgbClr val="000000"/>
              </a:solidFill>
              <a:latin typeface="Arial"/>
              <a:cs typeface="Arial"/>
            </a:rPr>
            <a:t>- Variação anualizada: </a:t>
          </a:r>
          <a:r>
            <a:rPr lang="pt-PT" sz="800" b="0" i="0" u="none" strike="noStrike" baseline="0">
              <a:solidFill>
                <a:srgbClr val="000000"/>
              </a:solidFill>
              <a:latin typeface="Arial"/>
              <a:cs typeface="Arial"/>
            </a:rPr>
            <a:t>para permitir a comparação entre todos os IRC, dado que os períodos de eficácia das tabelas salariais são, em alguns casos, inferiores ou superiores a 12 meses, anualizam-se as percentagens de variação intertabelas nominal e as do Índice de Preços no Consumidor (IPC).</a:t>
          </a: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a:t>
          </a:r>
        </a:p>
      </xdr:txBody>
    </xdr:sp>
    <xdr:clientData/>
  </xdr:twoCellAnchor>
  <xdr:twoCellAnchor>
    <xdr:from>
      <xdr:col>1</xdr:col>
      <xdr:colOff>66675</xdr:colOff>
      <xdr:row>1</xdr:row>
      <xdr:rowOff>47625</xdr:rowOff>
    </xdr:from>
    <xdr:to>
      <xdr:col>15</xdr:col>
      <xdr:colOff>209550</xdr:colOff>
      <xdr:row>85</xdr:row>
      <xdr:rowOff>28575</xdr:rowOff>
    </xdr:to>
    <xdr:sp macro="" textlink="">
      <xdr:nvSpPr>
        <xdr:cNvPr id="1465402" name="Text Box 2"/>
        <xdr:cNvSpPr txBox="1">
          <a:spLocks noChangeArrowheads="1"/>
        </xdr:cNvSpPr>
      </xdr:nvSpPr>
      <xdr:spPr bwMode="auto">
        <a:xfrm>
          <a:off x="133350" y="219075"/>
          <a:ext cx="3362325" cy="1235392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r>
            <a:rPr lang="pt-PT" sz="800" b="1" i="0" baseline="0">
              <a:latin typeface="Arial" pitchFamily="34" charset="0"/>
              <a:ea typeface="+mn-ea"/>
              <a:cs typeface="Arial" pitchFamily="34" charset="0"/>
            </a:rPr>
            <a:t>- desempregados </a:t>
          </a:r>
          <a:r>
            <a:rPr lang="pt-PT" sz="800" b="0" i="0" baseline="0">
              <a:latin typeface="Arial" pitchFamily="34" charset="0"/>
              <a:ea typeface="+mn-ea"/>
              <a:cs typeface="Arial" pitchFamily="34" charset="0"/>
            </a:rPr>
            <a:t>(desemprego registado): não têm um emprego e estão imediatamente disponíveis para trabalhar, dos quais: primeiro emprego (nunca trabalharam) e novo emprego (já trabalharam);</a:t>
          </a:r>
          <a:endParaRPr lang="pt-PT" sz="800">
            <a:latin typeface="Arial" pitchFamily="34" charset="0"/>
            <a:cs typeface="Arial" pitchFamily="34" charset="0"/>
          </a:endParaRPr>
        </a:p>
        <a:p>
          <a:pPr algn="just" rtl="0"/>
          <a:r>
            <a:rPr lang="pt-PT" sz="800" b="1" i="0" baseline="0">
              <a:latin typeface="Arial" pitchFamily="34" charset="0"/>
              <a:ea typeface="+mn-ea"/>
              <a:cs typeface="Arial" pitchFamily="34" charset="0"/>
            </a:rPr>
            <a:t>- indisponíveis temporariamente: </a:t>
          </a:r>
          <a:r>
            <a:rPr lang="pt-PT" sz="800" b="0" i="0" baseline="0">
              <a:latin typeface="Arial" pitchFamily="34" charset="0"/>
              <a:ea typeface="+mn-ea"/>
              <a:cs typeface="Arial" pitchFamily="34" charset="0"/>
            </a:rPr>
            <a:t>desempregados ou empregados que não reúnem condições imediatas para o trabalho por motivos de saúde.</a:t>
          </a:r>
          <a:endParaRPr lang="pt-PT" sz="800">
            <a:latin typeface="Arial" pitchFamily="34" charset="0"/>
            <a:cs typeface="Arial" pitchFamily="34" charset="0"/>
          </a:endParaRPr>
        </a:p>
        <a:p>
          <a:pPr algn="just" rtl="0" fontAlgn="base"/>
          <a:endParaRPr lang="pt-PT" sz="800" b="0" i="0" baseline="0">
            <a:latin typeface="Arial" pitchFamily="34" charset="0"/>
            <a:ea typeface="+mn-ea"/>
            <a:cs typeface="Arial" pitchFamily="34" charset="0"/>
          </a:endParaRPr>
        </a:p>
        <a:p>
          <a:pPr algn="just" rtl="0"/>
          <a:r>
            <a:rPr lang="pt-PT" sz="800" b="1" i="0" baseline="0">
              <a:latin typeface="Arial" pitchFamily="34" charset="0"/>
              <a:ea typeface="+mn-ea"/>
              <a:cs typeface="Arial" pitchFamily="34" charset="0"/>
            </a:rPr>
            <a:t>Pensão de invalidez:</a:t>
          </a:r>
          <a:r>
            <a:rPr lang="pt-PT" sz="800" b="0" i="0" baseline="0">
              <a:latin typeface="Arial" pitchFamily="34" charset="0"/>
              <a:ea typeface="+mn-ea"/>
              <a:cs typeface="Arial" pitchFamily="34" charset="0"/>
            </a:rPr>
            <a:t>  prestação pecuniária de pagamento mensal, destinada a proteger os beneficiários de Regime Geral da Segurança Social nas situações de incapacidade permanente para o trabalho.</a:t>
          </a:r>
        </a:p>
        <a:p>
          <a:pPr rtl="0"/>
          <a:endParaRPr lang="pt-PT" sz="800"/>
        </a:p>
        <a:p>
          <a:pPr algn="just" rtl="0">
            <a:defRPr sz="1000"/>
          </a:pPr>
          <a:r>
            <a:rPr lang="pt-PT" sz="800" b="1" i="0" u="none" strike="noStrike" baseline="0">
              <a:solidFill>
                <a:srgbClr val="000000"/>
              </a:solidFill>
              <a:latin typeface="Arial"/>
              <a:cs typeface="Arial"/>
            </a:rPr>
            <a:t>Pensão de sobrevivência:</a:t>
          </a:r>
          <a:r>
            <a:rPr lang="pt-PT" sz="800" b="0" i="0" u="none" strike="noStrike" baseline="0">
              <a:solidFill>
                <a:srgbClr val="000000"/>
              </a:solidFill>
              <a:latin typeface="Arial"/>
              <a:cs typeface="Arial"/>
            </a:rPr>
            <a:t> prestação pecuniária mensal, cujo montante é determinado em função da pensão de aposentação.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Pensão de velhice:</a:t>
          </a:r>
          <a:r>
            <a:rPr lang="pt-PT" sz="800" b="0" i="0" u="none" strike="noStrike" baseline="0">
              <a:solidFill>
                <a:srgbClr val="000000"/>
              </a:solidFill>
              <a:latin typeface="Arial"/>
              <a:cs typeface="Arial"/>
            </a:rPr>
            <a:t> prestação pecuniária mensal do regime geral de segurança social, destinada a proteger os beneficiários quando atingem a idade mínima legalmente presumida como adequada para a cessação do exercício da atividade profissional.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Pensionista ativo:</a:t>
          </a:r>
          <a:r>
            <a:rPr lang="pt-PT" sz="800" b="0" i="0" u="none" strike="noStrike" baseline="0">
              <a:solidFill>
                <a:srgbClr val="000000"/>
              </a:solidFill>
              <a:latin typeface="Arial"/>
              <a:cs typeface="Arial"/>
            </a:rPr>
            <a:t> todos os pensionistas que à data de referência se encontravam a receberem um qualquer tipo de pensão.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Pessoal ao serviço: </a:t>
          </a:r>
          <a:r>
            <a:rPr lang="pt-PT" sz="800" b="0" i="0" u="none" strike="noStrike" baseline="0">
              <a:solidFill>
                <a:srgbClr val="000000"/>
              </a:solidFill>
              <a:latin typeface="Arial"/>
              <a:cs typeface="Arial"/>
            </a:rPr>
            <a:t>pessoas que no período de referência efetuaram qualquer trabalho remunerado de pelo menos uma hora para o estabelecimento, independentemente do vínculo que tinham. Inclui as pessoas temporariamente ausentes, nas datas de referência, por férias, maternidade, conflito de trabalho, formação profissional, assim como por doença e acidente de trabalho de duração igual ou inferior a um mês. Inclui também os trabalhadores de outras empresas que se encontram a trabalhar no estabelecimento sendo aí diretamente remunerados. Inclui ainda os sócios gerentes, cooperantes e familiares que trabalham nas datas de referência, tendo recebido por esse trabalho uma remuneração. Exclui os trabalhadores a cumprir serviço militar, em regime de licença sem vencimento, em desempenho de cargos públicos (vereadores, deputados), ausentes por doença ou acidente de trabalho de duração superior a um mês, assim como trabalhadores com vínculo ao estabelecimento deslocados para outras empresas, sendo nessas diretamente remunerados.</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pitchFamily="34" charset="0"/>
              <a:cs typeface="Arial" pitchFamily="34" charset="0"/>
            </a:rPr>
            <a:t>População ativa: </a:t>
          </a:r>
          <a:r>
            <a:rPr lang="pt-PT" sz="800" b="0" i="0" u="none" strike="noStrike" baseline="0">
              <a:solidFill>
                <a:sysClr val="windowText" lastClr="000000"/>
              </a:solidFill>
              <a:latin typeface="Arial" pitchFamily="34" charset="0"/>
              <a:cs typeface="Arial" pitchFamily="34" charset="0"/>
            </a:rPr>
            <a:t>p</a:t>
          </a:r>
          <a:r>
            <a:rPr lang="pt-PT" sz="800">
              <a:latin typeface="Arial" pitchFamily="34" charset="0"/>
              <a:cs typeface="Arial" pitchFamily="34" charset="0"/>
            </a:rPr>
            <a:t>opulação com idade mínima de 15 anos que, no período de referência, constituía a mão de obra disponível para a produção de bens e serviços que entram no circuito económico (população empregada e desempregada). </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População com emprego: </a:t>
          </a:r>
          <a:r>
            <a:rPr lang="pt-PT" sz="800" b="0" i="0" u="none" strike="noStrike" baseline="0">
              <a:solidFill>
                <a:srgbClr val="000000"/>
              </a:solidFill>
              <a:latin typeface="Arial"/>
              <a:cs typeface="Arial"/>
            </a:rPr>
            <a:t>Indivíduo com idade mínima de 15 anos que, no período de referência, se encontrava numa das seguintes situações: a) tinha efetuado trabalho de pelo menos uma hora, mediante pagamento de uma remuneração ou com vista a um benefício ou ganho familiar em dinheiro ou em géneros; b) tinha um emprego, não estava ao serviço, mas tinha uma ligação formal com o seu emprego; c) tinha uma empresa, mas não estava temporariamente ao trabalho por uma razão específica; d) estava em situação de pré-reforma, mas encontrava-se a trabalhar no período de referência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Prestação de rendimento social de inserção</a:t>
          </a:r>
          <a:r>
            <a:rPr lang="pt-PT" sz="800" b="0" i="0" u="none" strike="noStrike" baseline="0">
              <a:solidFill>
                <a:srgbClr val="000000"/>
              </a:solidFill>
              <a:latin typeface="Arial"/>
              <a:cs typeface="Arial"/>
            </a:rPr>
            <a:t>: atribuição pecuniária, de carácter transitório, variável em função do rendimento e da composição dos agregados familiares dos requerentes e calculada por referência ao valor do rendimento social de inserção.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Remuneração mensal base: </a:t>
          </a:r>
          <a:r>
            <a:rPr lang="pt-PT" sz="800" b="0" i="0" u="none" strike="noStrike" baseline="0">
              <a:solidFill>
                <a:srgbClr val="000000"/>
              </a:solidFill>
              <a:latin typeface="Arial"/>
              <a:cs typeface="Arial"/>
            </a:rPr>
            <a:t>montante ilíquido em dinheiro e/ ou géneros pago aos trabalhadores no período de referência e correspondente às horas normais de trabalho, independentemente de terem faltado ou não por férias, maternidade, greves, formação profissional, doença e acidentes de trabalho por tempo igual ou inferior a um mês. Remuneração mensal ganho: remuneração base, prémios e subsídios  regulares e remuneração por trabalho suplementar.</a:t>
          </a:r>
        </a:p>
        <a:p>
          <a:pPr rtl="0" fontAlgn="base"/>
          <a:endParaRPr lang="pt-PT" sz="800" b="1" i="0" baseline="0">
            <a:latin typeface="Arial" pitchFamily="34" charset="0"/>
            <a:ea typeface="+mn-ea"/>
            <a:cs typeface="Arial" pitchFamily="34" charset="0"/>
          </a:endParaRPr>
        </a:p>
        <a:p>
          <a:pPr rtl="0" eaLnBrk="1" fontAlgn="auto" latinLnBrk="0" hangingPunct="1"/>
          <a:r>
            <a:rPr lang="pt-PT" sz="800" b="1" i="0" baseline="0">
              <a:latin typeface="Arial" pitchFamily="34" charset="0"/>
              <a:ea typeface="+mn-ea"/>
              <a:cs typeface="Arial" pitchFamily="34" charset="0"/>
            </a:rPr>
            <a:t>Rendimento social de inserção (RSI):</a:t>
          </a:r>
          <a:r>
            <a:rPr lang="pt-PT" sz="800" b="0" i="0" baseline="0">
              <a:latin typeface="Arial" pitchFamily="34" charset="0"/>
              <a:ea typeface="+mn-ea"/>
              <a:cs typeface="Arial" pitchFamily="34" charset="0"/>
            </a:rPr>
            <a:t> montante indexado ao valor legalmente fixado para a pensão social do subsistema de solidariedade e calculado por referência à composição dos agregados familiares.</a:t>
          </a:r>
          <a:endParaRPr lang="pt-PT" sz="800">
            <a:latin typeface="Arial" pitchFamily="34" charset="0"/>
            <a:ea typeface="+mn-ea"/>
            <a:cs typeface="Arial" pitchFamily="34" charset="0"/>
          </a:endParaRPr>
        </a:p>
        <a:p>
          <a:pPr rtl="0" fontAlgn="base"/>
          <a:endParaRPr lang="pt-PT" sz="800" b="1" i="0" baseline="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atividade: </a:t>
          </a:r>
          <a:r>
            <a:rPr lang="pt-PT" sz="800" b="0" i="0" baseline="0">
              <a:latin typeface="Arial" pitchFamily="34" charset="0"/>
              <a:ea typeface="+mn-ea"/>
              <a:cs typeface="Arial" pitchFamily="34" charset="0"/>
            </a:rPr>
            <a:t>relação entre a população ativa e a população total com 15 e mais anos de idade.</a:t>
          </a:r>
        </a:p>
        <a:p>
          <a:pPr rtl="0"/>
          <a:endParaRPr lang="pt-PT" sz="80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emprego:</a:t>
          </a:r>
          <a:r>
            <a:rPr lang="pt-PT" sz="800" b="0" i="0" baseline="0">
              <a:latin typeface="Arial" pitchFamily="34" charset="0"/>
              <a:ea typeface="+mn-ea"/>
              <a:cs typeface="Arial" pitchFamily="34" charset="0"/>
            </a:rPr>
            <a:t> número de pessoas com emprego expresso em percentagem do total da população no mesmo grupo etário.</a:t>
          </a:r>
          <a:endParaRPr lang="pt-PT" sz="800">
            <a:latin typeface="Arial" pitchFamily="34" charset="0"/>
            <a:cs typeface="Arial" pitchFamily="34" charset="0"/>
          </a:endParaRPr>
        </a:p>
        <a:p>
          <a:pPr rtl="0" fontAlgn="base"/>
          <a:endParaRPr lang="pt-PT" sz="800" b="0" i="0" baseline="0">
            <a:latin typeface="Arial" pitchFamily="34" charset="0"/>
            <a:ea typeface="+mn-ea"/>
            <a:cs typeface="Arial" pitchFamily="34" charset="0"/>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1</xdr:col>
      <xdr:colOff>0</xdr:colOff>
      <xdr:row>0</xdr:row>
      <xdr:rowOff>0</xdr:rowOff>
    </xdr:from>
    <xdr:to>
      <xdr:col>3</xdr:col>
      <xdr:colOff>240573</xdr:colOff>
      <xdr:row>1</xdr:row>
      <xdr:rowOff>8550</xdr:rowOff>
    </xdr:to>
    <xdr:grpSp>
      <xdr:nvGrpSpPr>
        <xdr:cNvPr id="8" name="Grupo 7"/>
        <xdr:cNvGrpSpPr/>
      </xdr:nvGrpSpPr>
      <xdr:grpSpPr>
        <a:xfrm>
          <a:off x="66675"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419100</xdr:colOff>
      <xdr:row>0</xdr:row>
      <xdr:rowOff>0</xdr:rowOff>
    </xdr:from>
    <xdr:to>
      <xdr:col>14</xdr:col>
      <xdr:colOff>21498</xdr:colOff>
      <xdr:row>1</xdr:row>
      <xdr:rowOff>8550</xdr:rowOff>
    </xdr:to>
    <xdr:grpSp>
      <xdr:nvGrpSpPr>
        <xdr:cNvPr id="2" name="Grupo 1"/>
        <xdr:cNvGrpSpPr/>
      </xdr:nvGrpSpPr>
      <xdr:grpSpPr>
        <a:xfrm>
          <a:off x="6105525" y="0"/>
          <a:ext cx="58347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364398</xdr:colOff>
      <xdr:row>1</xdr:row>
      <xdr:rowOff>8550</xdr:rowOff>
    </xdr:to>
    <xdr:grpSp>
      <xdr:nvGrpSpPr>
        <xdr:cNvPr id="2" name="Grupo 1"/>
        <xdr:cNvGrpSpPr/>
      </xdr:nvGrpSpPr>
      <xdr:grpSpPr>
        <a:xfrm>
          <a:off x="66675" y="0"/>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238125</xdr:colOff>
      <xdr:row>0</xdr:row>
      <xdr:rowOff>0</xdr:rowOff>
    </xdr:from>
    <xdr:to>
      <xdr:col>14</xdr:col>
      <xdr:colOff>11973</xdr:colOff>
      <xdr:row>1</xdr:row>
      <xdr:rowOff>8550</xdr:rowOff>
    </xdr:to>
    <xdr:grpSp>
      <xdr:nvGrpSpPr>
        <xdr:cNvPr id="2" name="Grupo 1"/>
        <xdr:cNvGrpSpPr/>
      </xdr:nvGrpSpPr>
      <xdr:grpSpPr>
        <a:xfrm>
          <a:off x="6057900"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12</xdr:col>
      <xdr:colOff>238125</xdr:colOff>
      <xdr:row>0</xdr:row>
      <xdr:rowOff>0</xdr:rowOff>
    </xdr:from>
    <xdr:to>
      <xdr:col>14</xdr:col>
      <xdr:colOff>11973</xdr:colOff>
      <xdr:row>1</xdr:row>
      <xdr:rowOff>8550</xdr:rowOff>
    </xdr:to>
    <xdr:grpSp>
      <xdr:nvGrpSpPr>
        <xdr:cNvPr id="6" name="Grupo 5"/>
        <xdr:cNvGrpSpPr/>
      </xdr:nvGrpSpPr>
      <xdr:grpSpPr>
        <a:xfrm>
          <a:off x="6057900" y="0"/>
          <a:ext cx="612048" cy="180000"/>
          <a:chOff x="4797152" y="7020272"/>
          <a:chExt cx="612048" cy="180000"/>
        </a:xfrm>
      </xdr:grpSpPr>
      <xdr:sp macro="" textlink="">
        <xdr:nvSpPr>
          <xdr:cNvPr id="7" name="Rectângulo 6"/>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4737</xdr:rowOff>
    </xdr:from>
    <xdr:to>
      <xdr:col>3</xdr:col>
      <xdr:colOff>364398</xdr:colOff>
      <xdr:row>1</xdr:row>
      <xdr:rowOff>13287</xdr:rowOff>
    </xdr:to>
    <xdr:grpSp>
      <xdr:nvGrpSpPr>
        <xdr:cNvPr id="2" name="Grupo 1"/>
        <xdr:cNvGrpSpPr/>
      </xdr:nvGrpSpPr>
      <xdr:grpSpPr>
        <a:xfrm>
          <a:off x="66675" y="4737"/>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3</xdr:col>
      <xdr:colOff>38100</xdr:colOff>
      <xdr:row>19</xdr:row>
      <xdr:rowOff>9524</xdr:rowOff>
    </xdr:from>
    <xdr:to>
      <xdr:col>7</xdr:col>
      <xdr:colOff>328425</xdr:colOff>
      <xdr:row>31</xdr:row>
      <xdr:rowOff>112124</xdr:rowOff>
    </xdr:to>
    <xdr:graphicFrame macro="">
      <xdr:nvGraphicFramePr>
        <xdr:cNvPr id="6"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133349</xdr:colOff>
      <xdr:row>19</xdr:row>
      <xdr:rowOff>19050</xdr:rowOff>
    </xdr:from>
    <xdr:to>
      <xdr:col>16</xdr:col>
      <xdr:colOff>261749</xdr:colOff>
      <xdr:row>31</xdr:row>
      <xdr:rowOff>121650</xdr:rowOff>
    </xdr:to>
    <xdr:graphicFrame macro="">
      <xdr:nvGraphicFramePr>
        <xdr:cNvPr id="7"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19050</xdr:colOff>
      <xdr:row>44</xdr:row>
      <xdr:rowOff>9524</xdr:rowOff>
    </xdr:from>
    <xdr:to>
      <xdr:col>7</xdr:col>
      <xdr:colOff>309375</xdr:colOff>
      <xdr:row>56</xdr:row>
      <xdr:rowOff>112124</xdr:rowOff>
    </xdr:to>
    <xdr:graphicFrame macro="">
      <xdr:nvGraphicFramePr>
        <xdr:cNvPr id="1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128586</xdr:colOff>
      <xdr:row>44</xdr:row>
      <xdr:rowOff>14287</xdr:rowOff>
    </xdr:from>
    <xdr:to>
      <xdr:col>16</xdr:col>
      <xdr:colOff>256986</xdr:colOff>
      <xdr:row>56</xdr:row>
      <xdr:rowOff>116887</xdr:rowOff>
    </xdr:to>
    <xdr:graphicFrame macro="">
      <xdr:nvGraphicFramePr>
        <xdr:cNvPr id="11"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II/MSESS. </a:t>
          </a:r>
        </a:p>
      </cdr:txBody>
    </cdr:sp>
  </cdr:relSizeAnchor>
</c:userShapes>
</file>

<file path=xl/drawings/drawing9.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II/MSESS. </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3_dados\ine\ipc\dashboard-table-scroll_IPC_com%20total.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Dashboard"/>
      <sheetName val="Data"/>
      <sheetName val="Calculation"/>
      <sheetName val="links"/>
      <sheetName val="Folha2"/>
    </sheetNames>
    <sheetDataSet>
      <sheetData sheetId="0" refreshError="1"/>
      <sheetData sheetId="1" refreshError="1"/>
      <sheetData sheetId="2">
        <row r="7">
          <cell r="E7">
            <v>4</v>
          </cell>
        </row>
      </sheetData>
      <sheetData sheetId="3" refreshError="1"/>
      <sheetData sheetId="4" refreshError="1"/>
    </sheetDataSet>
  </externalBook>
</externalLink>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Viagem">
  <a:themeElements>
    <a:clrScheme name="Pag14">
      <a:dk1>
        <a:sysClr val="windowText" lastClr="000000"/>
      </a:dk1>
      <a:lt1>
        <a:sysClr val="window" lastClr="FFFFFF"/>
      </a:lt1>
      <a:dk2>
        <a:srgbClr val="1F497D"/>
      </a:dk2>
      <a:lt2>
        <a:srgbClr val="EEECE1"/>
      </a:lt2>
      <a:accent1>
        <a:srgbClr val="00599D"/>
      </a:accent1>
      <a:accent2>
        <a:srgbClr val="FF9900"/>
      </a:accent2>
      <a:accent3>
        <a:srgbClr val="669900"/>
      </a:accent3>
      <a:accent4>
        <a:srgbClr val="008080"/>
      </a:accent4>
      <a:accent5>
        <a:srgbClr val="D3EEFF"/>
      </a:accent5>
      <a:accent6>
        <a:srgbClr val="EBF7FF"/>
      </a:accent6>
      <a:hlink>
        <a:srgbClr val="1F497D"/>
      </a:hlink>
      <a:folHlink>
        <a:srgbClr val="0984AE"/>
      </a:folHlink>
    </a:clrScheme>
    <a:fontScheme name="Viagem">
      <a:majorFont>
        <a:latin typeface="Franklin Gothic Medium"/>
        <a:ea typeface=""/>
        <a:cs typeface=""/>
        <a:font script="Jpan" typeface="HG創英角ｺﾞｼｯｸUB"/>
        <a:font script="Hang" typeface="돋움"/>
        <a:font script="Hans" typeface="隶书"/>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Franklin Gothic Book"/>
        <a:ea typeface=""/>
        <a:cs typeface=""/>
        <a:font script="Jpan" typeface="HGｺﾞｼｯｸE"/>
        <a:font script="Hang" typeface="돋움"/>
        <a:font script="Hans" typeface="华文楷体"/>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Viagem">
      <a:fillStyleLst>
        <a:solidFill>
          <a:schemeClr val="phClr"/>
        </a:solidFill>
        <a:gradFill rotWithShape="1">
          <a:gsLst>
            <a:gs pos="0">
              <a:schemeClr val="phClr">
                <a:tint val="30000"/>
                <a:satMod val="250000"/>
              </a:schemeClr>
            </a:gs>
            <a:gs pos="72000">
              <a:schemeClr val="phClr">
                <a:tint val="75000"/>
                <a:satMod val="210000"/>
              </a:schemeClr>
            </a:gs>
            <a:gs pos="100000">
              <a:schemeClr val="phClr">
                <a:tint val="85000"/>
                <a:satMod val="210000"/>
              </a:schemeClr>
            </a:gs>
          </a:gsLst>
          <a:lin ang="5400000" scaled="1"/>
        </a:gradFill>
        <a:gradFill rotWithShape="1">
          <a:gsLst>
            <a:gs pos="0">
              <a:schemeClr val="phClr">
                <a:tint val="75000"/>
                <a:shade val="85000"/>
                <a:satMod val="230000"/>
              </a:schemeClr>
            </a:gs>
            <a:gs pos="25000">
              <a:schemeClr val="phClr">
                <a:tint val="90000"/>
                <a:shade val="70000"/>
                <a:satMod val="220000"/>
              </a:schemeClr>
            </a:gs>
            <a:gs pos="50000">
              <a:schemeClr val="phClr">
                <a:tint val="90000"/>
                <a:shade val="58000"/>
                <a:satMod val="225000"/>
              </a:schemeClr>
            </a:gs>
            <a:gs pos="65000">
              <a:schemeClr val="phClr">
                <a:tint val="90000"/>
                <a:shade val="58000"/>
                <a:satMod val="225000"/>
              </a:schemeClr>
            </a:gs>
            <a:gs pos="80000">
              <a:schemeClr val="phClr">
                <a:tint val="90000"/>
                <a:shade val="69000"/>
                <a:satMod val="220000"/>
              </a:schemeClr>
            </a:gs>
            <a:gs pos="100000">
              <a:schemeClr val="phClr">
                <a:tint val="77000"/>
                <a:shade val="80000"/>
                <a:satMod val="230000"/>
              </a:schemeClr>
            </a:gs>
          </a:gsLst>
          <a:lin ang="5400000" scaled="1"/>
        </a:gradFill>
      </a:fillStyleLst>
      <a:lnStyleLst>
        <a:ln w="10000"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76200" dist="50800" dir="5400000" rotWithShape="0">
              <a:srgbClr val="4E3B30">
                <a:alpha val="60000"/>
              </a:srgbClr>
            </a:outerShdw>
          </a:effectLst>
        </a:effectStyle>
        <a:effectStyle>
          <a:effectLst>
            <a:outerShdw blurRad="76200" dist="50800" dir="5400000" rotWithShape="0">
              <a:srgbClr val="4E3B30">
                <a:alpha val="60000"/>
              </a:srgbClr>
            </a:outerShdw>
          </a:effectLst>
          <a:scene3d>
            <a:camera prst="orthographicFront">
              <a:rot lat="0" lon="0" rev="0"/>
            </a:camera>
            <a:lightRig rig="threePt" dir="tl">
              <a:rot lat="0" lon="0" rev="0"/>
            </a:lightRig>
          </a:scene3d>
          <a:sp3d prstMaterial="metal">
            <a:bevelT w="10000" h="10000"/>
          </a:sp3d>
        </a:effectStyle>
        <a:effectStyle>
          <a:effectLst>
            <a:outerShdw blurRad="76200" dist="50800" dir="5400000" rotWithShape="0">
              <a:srgbClr val="4E3B30">
                <a:alpha val="60000"/>
              </a:srgbClr>
            </a:outerShdw>
          </a:effectLst>
          <a:scene3d>
            <a:camera prst="obliqueTopLeft" fov="600000">
              <a:rot lat="0" lon="0" rev="0"/>
            </a:camera>
            <a:lightRig rig="balanced" dir="t">
              <a:rot lat="0" lon="0" rev="19200000"/>
            </a:lightRig>
          </a:scene3d>
          <a:sp3d contourW="12700" prstMaterial="matte">
            <a:bevelT w="60000" h="50800"/>
            <a:contourClr>
              <a:schemeClr val="phClr">
                <a:shade val="60000"/>
                <a:satMod val="110000"/>
              </a:schemeClr>
            </a:contourClr>
          </a:sp3d>
        </a:effectStyle>
      </a:effectStyleLst>
      <a:bgFillStyleLst>
        <a:solidFill>
          <a:schemeClr val="phClr"/>
        </a:solidFill>
        <a:blipFill>
          <a:blip xmlns:r="http://schemas.openxmlformats.org/officeDocument/2006/relationships" r:embed="rId1">
            <a:duotone>
              <a:schemeClr val="phClr">
                <a:shade val="90000"/>
                <a:satMod val="150000"/>
              </a:schemeClr>
              <a:schemeClr val="phClr">
                <a:tint val="88000"/>
                <a:satMod val="105000"/>
              </a:schemeClr>
            </a:duotone>
          </a:blip>
          <a:tile tx="0" ty="0" sx="95000" sy="95000" flip="none" algn="t"/>
        </a:blipFill>
        <a:blipFill>
          <a:blip xmlns:r="http://schemas.openxmlformats.org/officeDocument/2006/relationships" r:embed="rId2">
            <a:duotone>
              <a:schemeClr val="phClr">
                <a:shade val="30000"/>
                <a:satMod val="455000"/>
              </a:schemeClr>
              <a:schemeClr val="phClr">
                <a:tint val="95000"/>
                <a:satMod val="120000"/>
              </a:schemeClr>
            </a:duotone>
          </a:blip>
          <a:stretch>
            <a:fillRect/>
          </a:stretch>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0.xml"/><Relationship Id="rId1" Type="http://schemas.openxmlformats.org/officeDocument/2006/relationships/printerSettings" Target="../printerSettings/printerSettings22.bin"/><Relationship Id="rId4" Type="http://schemas.openxmlformats.org/officeDocument/2006/relationships/ctrlProp" Target="../ctrlProps/ctrlProp1.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3.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4.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5" Type="http://schemas.openxmlformats.org/officeDocument/2006/relationships/drawing" Target="../drawings/drawing33.xml"/><Relationship Id="rId4" Type="http://schemas.openxmlformats.org/officeDocument/2006/relationships/printerSettings" Target="../printerSettings/printerSettings29.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 Id="rId5" Type="http://schemas.openxmlformats.org/officeDocument/2006/relationships/drawing" Target="../drawings/drawing34.xml"/><Relationship Id="rId4" Type="http://schemas.openxmlformats.org/officeDocument/2006/relationships/printerSettings" Target="../printerSettings/printerSettings33.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36.bin"/><Relationship Id="rId7" Type="http://schemas.openxmlformats.org/officeDocument/2006/relationships/printerSettings" Target="../printerSettings/printerSettings37.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6" Type="http://schemas.openxmlformats.org/officeDocument/2006/relationships/hyperlink" Target="http://www.gee.min-economia.pt/" TargetMode="External"/><Relationship Id="rId5" Type="http://schemas.openxmlformats.org/officeDocument/2006/relationships/hyperlink" Target="mailto:dados@gee.min-economia.pt" TargetMode="External"/><Relationship Id="rId4" Type="http://schemas.openxmlformats.org/officeDocument/2006/relationships/hyperlink" Target="http://www.gee.min-economia.pt/pagina.aspx?js=0&amp;codigono=67637170AAAAAAAAAAAAAAAA"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drawing" Target="../drawings/drawing3.xml"/><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sheetPr codeName="Folha1">
    <tabColor theme="9"/>
  </sheetPr>
  <dimension ref="A1:Q70"/>
  <sheetViews>
    <sheetView tabSelected="1" showRuler="0" zoomScaleNormal="100" workbookViewId="0"/>
  </sheetViews>
  <sheetFormatPr defaultRowHeight="12.75"/>
  <cols>
    <col min="1" max="1" width="1.42578125" style="165" customWidth="1"/>
    <col min="2" max="2" width="2.5703125" style="165" customWidth="1"/>
    <col min="3" max="4" width="16.28515625" style="165" customWidth="1"/>
    <col min="5" max="5" width="2.42578125" style="323" customWidth="1"/>
    <col min="6" max="6" width="1" style="165" customWidth="1"/>
    <col min="7" max="7" width="14" style="165" customWidth="1"/>
    <col min="8" max="8" width="5.5703125" style="165" customWidth="1"/>
    <col min="9" max="9" width="4.140625" style="165" customWidth="1"/>
    <col min="10" max="10" width="34.5703125" style="165" customWidth="1"/>
    <col min="11" max="11" width="2.42578125" style="165" customWidth="1"/>
    <col min="12" max="12" width="1.42578125" style="165" customWidth="1"/>
    <col min="13" max="13" width="8.140625" style="165" customWidth="1"/>
    <col min="14" max="16384" width="9.140625" style="165"/>
  </cols>
  <sheetData>
    <row r="1" spans="1:17" ht="7.5" customHeight="1">
      <c r="A1" s="339"/>
      <c r="B1" s="336"/>
      <c r="C1" s="336"/>
      <c r="D1" s="336"/>
      <c r="E1" s="864"/>
      <c r="F1" s="336"/>
      <c r="G1" s="336"/>
      <c r="H1" s="336"/>
      <c r="I1" s="336"/>
      <c r="J1" s="336"/>
      <c r="K1" s="336"/>
      <c r="L1" s="336"/>
    </row>
    <row r="2" spans="1:17" ht="17.25" customHeight="1">
      <c r="A2" s="339"/>
      <c r="B2" s="313"/>
      <c r="C2" s="314"/>
      <c r="D2" s="314"/>
      <c r="E2" s="865"/>
      <c r="F2" s="314"/>
      <c r="G2" s="314"/>
      <c r="H2" s="314"/>
      <c r="I2" s="315"/>
      <c r="J2" s="316"/>
      <c r="K2" s="316"/>
      <c r="L2" s="339"/>
    </row>
    <row r="3" spans="1:17">
      <c r="A3" s="339"/>
      <c r="B3" s="313"/>
      <c r="C3" s="314"/>
      <c r="D3" s="314"/>
      <c r="E3" s="865"/>
      <c r="F3" s="314"/>
      <c r="G3" s="314"/>
      <c r="H3" s="314"/>
      <c r="I3" s="315"/>
      <c r="J3" s="313"/>
      <c r="K3" s="316"/>
      <c r="L3" s="339"/>
    </row>
    <row r="4" spans="1:17" ht="33.75" customHeight="1">
      <c r="A4" s="339"/>
      <c r="B4" s="313"/>
      <c r="C4" s="315"/>
      <c r="D4" s="315"/>
      <c r="E4" s="866"/>
      <c r="F4" s="315"/>
      <c r="G4" s="315"/>
      <c r="H4" s="315"/>
      <c r="I4" s="315"/>
      <c r="J4" s="317" t="s">
        <v>35</v>
      </c>
      <c r="K4" s="313"/>
      <c r="L4" s="339"/>
    </row>
    <row r="5" spans="1:17" s="170" customFormat="1" ht="12.75" customHeight="1">
      <c r="A5" s="341"/>
      <c r="B5" s="1544"/>
      <c r="C5" s="1544"/>
      <c r="D5" s="1544"/>
      <c r="E5" s="1544"/>
      <c r="F5" s="336"/>
      <c r="G5" s="318"/>
      <c r="H5" s="318"/>
      <c r="I5" s="318"/>
      <c r="J5" s="319"/>
      <c r="K5" s="320"/>
      <c r="L5" s="339"/>
    </row>
    <row r="6" spans="1:17" ht="12.75" customHeight="1">
      <c r="A6" s="339"/>
      <c r="B6" s="339"/>
      <c r="C6" s="336"/>
      <c r="D6" s="336"/>
      <c r="E6" s="864"/>
      <c r="F6" s="336"/>
      <c r="G6" s="318"/>
      <c r="H6" s="318"/>
      <c r="I6" s="318"/>
      <c r="J6" s="319"/>
      <c r="K6" s="320"/>
      <c r="L6" s="339"/>
      <c r="O6" s="321"/>
    </row>
    <row r="7" spans="1:17" ht="12.75" customHeight="1">
      <c r="A7" s="339"/>
      <c r="B7" s="339"/>
      <c r="C7" s="336"/>
      <c r="D7" s="336"/>
      <c r="E7" s="864"/>
      <c r="F7" s="336"/>
      <c r="G7" s="318"/>
      <c r="H7" s="318"/>
      <c r="I7" s="335"/>
      <c r="J7" s="319"/>
      <c r="K7" s="320"/>
      <c r="L7" s="339"/>
      <c r="N7" s="322"/>
      <c r="O7" s="323"/>
    </row>
    <row r="8" spans="1:17" ht="12.75" customHeight="1">
      <c r="A8" s="339"/>
      <c r="B8" s="339"/>
      <c r="C8" s="336"/>
      <c r="D8" s="336"/>
      <c r="E8" s="864"/>
      <c r="F8" s="336"/>
      <c r="G8" s="318"/>
      <c r="H8" s="318"/>
      <c r="I8" s="318"/>
      <c r="J8" s="319"/>
      <c r="K8" s="320"/>
      <c r="L8" s="339"/>
      <c r="N8" s="324"/>
    </row>
    <row r="9" spans="1:17" ht="12.75" customHeight="1">
      <c r="A9" s="339"/>
      <c r="B9" s="339"/>
      <c r="C9" s="336"/>
      <c r="D9" s="336"/>
      <c r="E9" s="864"/>
      <c r="F9" s="336"/>
      <c r="G9" s="318"/>
      <c r="H9" s="318"/>
      <c r="I9" s="318"/>
      <c r="J9" s="319"/>
      <c r="K9" s="320"/>
      <c r="L9" s="339"/>
      <c r="N9" s="324"/>
    </row>
    <row r="10" spans="1:17" ht="12.75" customHeight="1">
      <c r="A10" s="339"/>
      <c r="B10" s="339"/>
      <c r="C10" s="336"/>
      <c r="D10" s="336"/>
      <c r="E10" s="864"/>
      <c r="F10" s="336"/>
      <c r="G10" s="318"/>
      <c r="H10" s="318"/>
      <c r="I10" s="318"/>
      <c r="J10" s="319"/>
      <c r="K10" s="320"/>
      <c r="L10" s="339"/>
    </row>
    <row r="11" spans="1:17">
      <c r="A11" s="339"/>
      <c r="B11" s="339"/>
      <c r="C11" s="336"/>
      <c r="D11" s="336"/>
      <c r="E11" s="864"/>
      <c r="F11" s="336"/>
      <c r="G11" s="318"/>
      <c r="H11" s="318"/>
      <c r="I11" s="318"/>
      <c r="J11" s="319"/>
      <c r="K11" s="320"/>
      <c r="L11" s="339"/>
    </row>
    <row r="12" spans="1:17">
      <c r="A12" s="339"/>
      <c r="B12" s="356" t="s">
        <v>27</v>
      </c>
      <c r="C12" s="354"/>
      <c r="D12" s="354"/>
      <c r="E12" s="867"/>
      <c r="F12" s="336"/>
      <c r="G12" s="318"/>
      <c r="H12" s="318"/>
      <c r="I12" s="318"/>
      <c r="J12" s="319"/>
      <c r="K12" s="320"/>
      <c r="L12" s="339"/>
    </row>
    <row r="13" spans="1:17" ht="13.5" thickBot="1">
      <c r="A13" s="339"/>
      <c r="B13" s="339"/>
      <c r="C13" s="336"/>
      <c r="D13" s="336"/>
      <c r="E13" s="864"/>
      <c r="F13" s="336"/>
      <c r="G13" s="318"/>
      <c r="H13" s="318"/>
      <c r="I13" s="318"/>
      <c r="J13" s="319"/>
      <c r="K13" s="320"/>
      <c r="L13" s="339"/>
      <c r="Q13" s="325"/>
    </row>
    <row r="14" spans="1:17" ht="13.5" thickBot="1">
      <c r="A14" s="339"/>
      <c r="B14" s="361"/>
      <c r="C14" s="348" t="s">
        <v>21</v>
      </c>
      <c r="D14" s="348"/>
      <c r="E14" s="868">
        <v>3</v>
      </c>
      <c r="F14" s="336"/>
      <c r="G14" s="318"/>
      <c r="H14" s="318"/>
      <c r="I14" s="318"/>
      <c r="J14" s="319"/>
      <c r="K14" s="320"/>
      <c r="L14" s="339"/>
      <c r="Q14" s="325"/>
    </row>
    <row r="15" spans="1:17" ht="13.5" thickBot="1">
      <c r="A15" s="339"/>
      <c r="B15" s="339"/>
      <c r="C15" s="355"/>
      <c r="D15" s="355"/>
      <c r="E15" s="869"/>
      <c r="F15" s="336"/>
      <c r="G15" s="318"/>
      <c r="H15" s="318"/>
      <c r="I15" s="318"/>
      <c r="J15" s="319"/>
      <c r="K15" s="320"/>
      <c r="L15" s="339"/>
      <c r="Q15" s="325"/>
    </row>
    <row r="16" spans="1:17" ht="13.5" thickBot="1">
      <c r="A16" s="339"/>
      <c r="B16" s="361"/>
      <c r="C16" s="348" t="s">
        <v>33</v>
      </c>
      <c r="D16" s="348"/>
      <c r="E16" s="870">
        <v>4</v>
      </c>
      <c r="F16" s="336"/>
      <c r="G16" s="318"/>
      <c r="H16" s="318"/>
      <c r="I16" s="318"/>
      <c r="J16" s="319"/>
      <c r="K16" s="320"/>
      <c r="L16" s="339"/>
      <c r="Q16" s="325"/>
    </row>
    <row r="17" spans="1:17" ht="13.5" thickBot="1">
      <c r="A17" s="339"/>
      <c r="B17" s="340"/>
      <c r="C17" s="346"/>
      <c r="D17" s="346"/>
      <c r="E17" s="871"/>
      <c r="F17" s="336"/>
      <c r="G17" s="318"/>
      <c r="H17" s="318"/>
      <c r="I17" s="318"/>
      <c r="J17" s="319"/>
      <c r="K17" s="320"/>
      <c r="L17" s="339"/>
      <c r="Q17" s="325"/>
    </row>
    <row r="18" spans="1:17" ht="13.5" customHeight="1" thickBot="1">
      <c r="A18" s="339"/>
      <c r="B18" s="360"/>
      <c r="C18" s="345" t="s">
        <v>32</v>
      </c>
      <c r="D18" s="345"/>
      <c r="E18" s="870">
        <v>6</v>
      </c>
      <c r="F18" s="336"/>
      <c r="G18" s="318"/>
      <c r="H18" s="318"/>
      <c r="I18" s="318"/>
      <c r="J18" s="319"/>
      <c r="K18" s="320"/>
      <c r="L18" s="339"/>
    </row>
    <row r="19" spans="1:17">
      <c r="A19" s="339"/>
      <c r="B19" s="352"/>
      <c r="C19" s="1540" t="s">
        <v>2</v>
      </c>
      <c r="D19" s="1540"/>
      <c r="E19" s="869">
        <v>6</v>
      </c>
      <c r="F19" s="336"/>
      <c r="G19" s="318"/>
      <c r="H19" s="318"/>
      <c r="I19" s="318"/>
      <c r="J19" s="319"/>
      <c r="K19" s="320"/>
      <c r="L19" s="339"/>
    </row>
    <row r="20" spans="1:17">
      <c r="A20" s="339"/>
      <c r="B20" s="352"/>
      <c r="C20" s="1540" t="s">
        <v>13</v>
      </c>
      <c r="D20" s="1540"/>
      <c r="E20" s="869">
        <v>7</v>
      </c>
      <c r="F20" s="336"/>
      <c r="G20" s="318"/>
      <c r="H20" s="318"/>
      <c r="I20" s="318"/>
      <c r="J20" s="319"/>
      <c r="K20" s="320"/>
      <c r="L20" s="339"/>
    </row>
    <row r="21" spans="1:17">
      <c r="A21" s="339"/>
      <c r="B21" s="352"/>
      <c r="C21" s="1540" t="s">
        <v>7</v>
      </c>
      <c r="D21" s="1540"/>
      <c r="E21" s="869">
        <v>8</v>
      </c>
      <c r="F21" s="336"/>
      <c r="G21" s="318"/>
      <c r="H21" s="318"/>
      <c r="I21" s="318"/>
      <c r="J21" s="319"/>
      <c r="K21" s="320"/>
      <c r="L21" s="339"/>
    </row>
    <row r="22" spans="1:17">
      <c r="A22" s="339"/>
      <c r="B22" s="353"/>
      <c r="C22" s="1540" t="s">
        <v>488</v>
      </c>
      <c r="D22" s="1540"/>
      <c r="E22" s="869">
        <v>9</v>
      </c>
      <c r="F22" s="336"/>
      <c r="G22" s="326"/>
      <c r="H22" s="318"/>
      <c r="I22" s="318"/>
      <c r="J22" s="319"/>
      <c r="K22" s="320"/>
      <c r="L22" s="339"/>
    </row>
    <row r="23" spans="1:17" ht="22.5" customHeight="1">
      <c r="A23" s="339"/>
      <c r="B23" s="342"/>
      <c r="C23" s="1541" t="s">
        <v>28</v>
      </c>
      <c r="D23" s="1541"/>
      <c r="E23" s="869">
        <v>10</v>
      </c>
      <c r="F23" s="336"/>
      <c r="G23" s="318"/>
      <c r="H23" s="318"/>
      <c r="I23" s="318"/>
      <c r="J23" s="319"/>
      <c r="K23" s="320"/>
      <c r="L23" s="339"/>
    </row>
    <row r="24" spans="1:17">
      <c r="A24" s="339"/>
      <c r="B24" s="342"/>
      <c r="C24" s="1540" t="s">
        <v>25</v>
      </c>
      <c r="D24" s="1540"/>
      <c r="E24" s="869">
        <v>11</v>
      </c>
      <c r="F24" s="336"/>
      <c r="G24" s="318"/>
      <c r="H24" s="318"/>
      <c r="I24" s="318"/>
      <c r="J24" s="319"/>
      <c r="K24" s="320"/>
      <c r="L24" s="339"/>
    </row>
    <row r="25" spans="1:17" ht="12.75" customHeight="1" thickBot="1">
      <c r="A25" s="339"/>
      <c r="B25" s="336"/>
      <c r="C25" s="344"/>
      <c r="D25" s="344"/>
      <c r="E25" s="869"/>
      <c r="F25" s="336"/>
      <c r="G25" s="318"/>
      <c r="H25" s="1545">
        <v>41913</v>
      </c>
      <c r="I25" s="1546"/>
      <c r="J25" s="1546"/>
      <c r="K25" s="326"/>
      <c r="L25" s="339"/>
    </row>
    <row r="26" spans="1:17" ht="13.5" customHeight="1" thickBot="1">
      <c r="A26" s="339"/>
      <c r="B26" s="447"/>
      <c r="C26" s="345" t="s">
        <v>12</v>
      </c>
      <c r="D26" s="345"/>
      <c r="E26" s="870">
        <v>12</v>
      </c>
      <c r="F26" s="336"/>
      <c r="G26" s="318"/>
      <c r="H26" s="1546"/>
      <c r="I26" s="1546"/>
      <c r="J26" s="1546"/>
      <c r="K26" s="326"/>
      <c r="L26" s="339"/>
    </row>
    <row r="27" spans="1:17" ht="12.75" hidden="1" customHeight="1">
      <c r="A27" s="339"/>
      <c r="B27" s="337"/>
      <c r="C27" s="1540" t="s">
        <v>45</v>
      </c>
      <c r="D27" s="1540"/>
      <c r="E27" s="869">
        <v>12</v>
      </c>
      <c r="F27" s="336"/>
      <c r="G27" s="318"/>
      <c r="H27" s="1546"/>
      <c r="I27" s="1546"/>
      <c r="J27" s="1546"/>
      <c r="K27" s="326"/>
      <c r="L27" s="339"/>
    </row>
    <row r="28" spans="1:17" ht="22.5" customHeight="1">
      <c r="A28" s="339"/>
      <c r="B28" s="337"/>
      <c r="C28" s="1543" t="s">
        <v>452</v>
      </c>
      <c r="D28" s="1543"/>
      <c r="E28" s="869">
        <v>12</v>
      </c>
      <c r="F28" s="336"/>
      <c r="G28" s="318"/>
      <c r="H28" s="1546"/>
      <c r="I28" s="1546"/>
      <c r="J28" s="1546"/>
      <c r="K28" s="326"/>
      <c r="L28" s="339"/>
    </row>
    <row r="29" spans="1:17" ht="12.75" customHeight="1" thickBot="1">
      <c r="A29" s="339"/>
      <c r="B29" s="342"/>
      <c r="C29" s="351"/>
      <c r="D29" s="351"/>
      <c r="E29" s="871"/>
      <c r="F29" s="336"/>
      <c r="G29" s="318"/>
      <c r="H29" s="1546"/>
      <c r="I29" s="1546"/>
      <c r="J29" s="1546"/>
      <c r="K29" s="326"/>
      <c r="L29" s="339"/>
    </row>
    <row r="30" spans="1:17" ht="13.5" customHeight="1" thickBot="1">
      <c r="A30" s="339"/>
      <c r="B30" s="359"/>
      <c r="C30" s="345" t="s">
        <v>11</v>
      </c>
      <c r="D30" s="345"/>
      <c r="E30" s="870">
        <v>13</v>
      </c>
      <c r="F30" s="336"/>
      <c r="G30" s="318"/>
      <c r="H30" s="1546"/>
      <c r="I30" s="1546"/>
      <c r="J30" s="1546"/>
      <c r="K30" s="326"/>
      <c r="L30" s="339"/>
    </row>
    <row r="31" spans="1:17" ht="12.75" customHeight="1">
      <c r="A31" s="339"/>
      <c r="B31" s="337"/>
      <c r="C31" s="1548" t="s">
        <v>18</v>
      </c>
      <c r="D31" s="1548"/>
      <c r="E31" s="869">
        <v>13</v>
      </c>
      <c r="F31" s="336"/>
      <c r="G31" s="318"/>
      <c r="H31" s="1546"/>
      <c r="I31" s="1546"/>
      <c r="J31" s="1546"/>
      <c r="K31" s="326"/>
      <c r="L31" s="339"/>
    </row>
    <row r="32" spans="1:17" ht="12.75" customHeight="1">
      <c r="A32" s="339"/>
      <c r="B32" s="337"/>
      <c r="C32" s="1542" t="s">
        <v>8</v>
      </c>
      <c r="D32" s="1542"/>
      <c r="E32" s="869">
        <v>14</v>
      </c>
      <c r="F32" s="336"/>
      <c r="G32" s="318"/>
      <c r="H32" s="327"/>
      <c r="I32" s="327"/>
      <c r="J32" s="327"/>
      <c r="K32" s="326"/>
      <c r="L32" s="339"/>
    </row>
    <row r="33" spans="1:12" ht="12.75" customHeight="1">
      <c r="A33" s="339"/>
      <c r="B33" s="337"/>
      <c r="C33" s="1542" t="s">
        <v>26</v>
      </c>
      <c r="D33" s="1542"/>
      <c r="E33" s="869">
        <v>14</v>
      </c>
      <c r="F33" s="336"/>
      <c r="G33" s="318"/>
      <c r="H33" s="327"/>
      <c r="I33" s="327"/>
      <c r="J33" s="327"/>
      <c r="K33" s="326"/>
      <c r="L33" s="339"/>
    </row>
    <row r="34" spans="1:12" ht="12.75" customHeight="1">
      <c r="A34" s="339"/>
      <c r="B34" s="337"/>
      <c r="C34" s="1542" t="s">
        <v>6</v>
      </c>
      <c r="D34" s="1542"/>
      <c r="E34" s="869">
        <v>15</v>
      </c>
      <c r="F34" s="336"/>
      <c r="G34" s="318"/>
      <c r="H34" s="327"/>
      <c r="I34" s="327"/>
      <c r="J34" s="327"/>
      <c r="K34" s="326"/>
      <c r="L34" s="339"/>
    </row>
    <row r="35" spans="1:12" ht="22.5" customHeight="1">
      <c r="A35" s="339"/>
      <c r="B35" s="337"/>
      <c r="C35" s="1548" t="s">
        <v>49</v>
      </c>
      <c r="D35" s="1548"/>
      <c r="E35" s="869">
        <v>16</v>
      </c>
      <c r="F35" s="336"/>
      <c r="G35" s="318"/>
      <c r="H35" s="327"/>
      <c r="I35" s="327"/>
      <c r="J35" s="327"/>
      <c r="K35" s="326"/>
      <c r="L35" s="339"/>
    </row>
    <row r="36" spans="1:12" ht="12.75" customHeight="1">
      <c r="A36" s="339"/>
      <c r="B36" s="343"/>
      <c r="C36" s="1542" t="s">
        <v>14</v>
      </c>
      <c r="D36" s="1542"/>
      <c r="E36" s="869">
        <v>16</v>
      </c>
      <c r="F36" s="336"/>
      <c r="G36" s="318"/>
      <c r="H36" s="318"/>
      <c r="I36" s="318"/>
      <c r="J36" s="319"/>
      <c r="K36" s="320"/>
      <c r="L36" s="339"/>
    </row>
    <row r="37" spans="1:12" ht="12.75" customHeight="1">
      <c r="A37" s="339"/>
      <c r="B37" s="337"/>
      <c r="C37" s="1540" t="s">
        <v>31</v>
      </c>
      <c r="D37" s="1540"/>
      <c r="E37" s="869">
        <v>17</v>
      </c>
      <c r="F37" s="336"/>
      <c r="G37" s="318"/>
      <c r="H37" s="318"/>
      <c r="I37" s="318"/>
      <c r="J37" s="328"/>
      <c r="K37" s="328"/>
      <c r="L37" s="339"/>
    </row>
    <row r="38" spans="1:12" ht="13.5" thickBot="1">
      <c r="A38" s="339"/>
      <c r="B38" s="339"/>
      <c r="C38" s="336"/>
      <c r="D38" s="336"/>
      <c r="E38" s="871"/>
      <c r="F38" s="336"/>
      <c r="G38" s="318"/>
      <c r="H38" s="318"/>
      <c r="I38" s="318"/>
      <c r="J38" s="328"/>
      <c r="K38" s="328"/>
      <c r="L38" s="339"/>
    </row>
    <row r="39" spans="1:12" ht="13.5" customHeight="1" thickBot="1">
      <c r="A39" s="339"/>
      <c r="B39" s="426"/>
      <c r="C39" s="1549" t="s">
        <v>29</v>
      </c>
      <c r="D39" s="1550"/>
      <c r="E39" s="870">
        <v>18</v>
      </c>
      <c r="F39" s="336"/>
      <c r="G39" s="318"/>
      <c r="H39" s="318"/>
      <c r="I39" s="318"/>
      <c r="J39" s="328"/>
      <c r="K39" s="328"/>
      <c r="L39" s="339"/>
    </row>
    <row r="40" spans="1:12">
      <c r="A40" s="339"/>
      <c r="B40" s="339"/>
      <c r="C40" s="1540" t="s">
        <v>30</v>
      </c>
      <c r="D40" s="1540"/>
      <c r="E40" s="869">
        <v>18</v>
      </c>
      <c r="F40" s="336"/>
      <c r="G40" s="318"/>
      <c r="H40" s="318"/>
      <c r="I40" s="318"/>
      <c r="J40" s="329"/>
      <c r="K40" s="329"/>
      <c r="L40" s="339"/>
    </row>
    <row r="41" spans="1:12">
      <c r="A41" s="339"/>
      <c r="B41" s="343"/>
      <c r="C41" s="1540" t="s">
        <v>0</v>
      </c>
      <c r="D41" s="1540"/>
      <c r="E41" s="869">
        <v>19</v>
      </c>
      <c r="F41" s="336"/>
      <c r="G41" s="318"/>
      <c r="H41" s="318"/>
      <c r="I41" s="318"/>
      <c r="J41" s="330"/>
      <c r="K41" s="331"/>
      <c r="L41" s="339"/>
    </row>
    <row r="42" spans="1:12">
      <c r="A42" s="339"/>
      <c r="B42" s="343"/>
      <c r="C42" s="1540" t="s">
        <v>16</v>
      </c>
      <c r="D42" s="1540"/>
      <c r="E42" s="869">
        <v>19</v>
      </c>
      <c r="F42" s="336"/>
      <c r="G42" s="318"/>
      <c r="H42" s="318"/>
      <c r="I42" s="318"/>
      <c r="J42" s="330"/>
      <c r="K42" s="331"/>
      <c r="L42" s="339"/>
    </row>
    <row r="43" spans="1:12">
      <c r="A43" s="339"/>
      <c r="B43" s="343"/>
      <c r="C43" s="1540" t="s">
        <v>1</v>
      </c>
      <c r="D43" s="1540"/>
      <c r="E43" s="872">
        <v>19</v>
      </c>
      <c r="F43" s="346"/>
      <c r="G43" s="332"/>
      <c r="H43" s="333"/>
      <c r="I43" s="332"/>
      <c r="J43" s="332"/>
      <c r="K43" s="332"/>
      <c r="L43" s="339"/>
    </row>
    <row r="44" spans="1:12">
      <c r="A44" s="339"/>
      <c r="B44" s="343"/>
      <c r="C44" s="1540" t="s">
        <v>22</v>
      </c>
      <c r="D44" s="1540"/>
      <c r="E44" s="872">
        <v>19</v>
      </c>
      <c r="F44" s="346"/>
      <c r="G44" s="332"/>
      <c r="H44" s="333"/>
      <c r="I44" s="332"/>
      <c r="J44" s="332"/>
      <c r="K44" s="332"/>
      <c r="L44" s="339"/>
    </row>
    <row r="45" spans="1:12" ht="12.75" customHeight="1" thickBot="1">
      <c r="A45" s="339"/>
      <c r="B45" s="342"/>
      <c r="C45" s="342"/>
      <c r="D45" s="342"/>
      <c r="E45" s="873"/>
      <c r="F45" s="338"/>
      <c r="G45" s="330"/>
      <c r="H45" s="333"/>
      <c r="I45" s="330"/>
      <c r="J45" s="330"/>
      <c r="K45" s="331"/>
      <c r="L45" s="339"/>
    </row>
    <row r="46" spans="1:12" ht="13.5" customHeight="1" thickBot="1">
      <c r="A46" s="339"/>
      <c r="B46" s="362"/>
      <c r="C46" s="1551" t="s">
        <v>38</v>
      </c>
      <c r="D46" s="1550"/>
      <c r="E46" s="868">
        <v>20</v>
      </c>
      <c r="F46" s="338"/>
      <c r="G46" s="330"/>
      <c r="H46" s="333"/>
      <c r="I46" s="330"/>
      <c r="J46" s="330"/>
      <c r="K46" s="331"/>
      <c r="L46" s="339"/>
    </row>
    <row r="47" spans="1:12">
      <c r="A47" s="339"/>
      <c r="B47" s="339"/>
      <c r="C47" s="1540" t="s">
        <v>47</v>
      </c>
      <c r="D47" s="1540"/>
      <c r="E47" s="872">
        <v>20</v>
      </c>
      <c r="F47" s="338"/>
      <c r="G47" s="330"/>
      <c r="H47" s="333"/>
      <c r="I47" s="330"/>
      <c r="J47" s="330"/>
      <c r="K47" s="331"/>
      <c r="L47" s="339"/>
    </row>
    <row r="48" spans="1:12" ht="12.75" customHeight="1">
      <c r="A48" s="339"/>
      <c r="B48" s="342"/>
      <c r="C48" s="1541" t="s">
        <v>496</v>
      </c>
      <c r="D48" s="1541"/>
      <c r="E48" s="874">
        <v>21</v>
      </c>
      <c r="F48" s="338"/>
      <c r="G48" s="330"/>
      <c r="H48" s="333"/>
      <c r="I48" s="330"/>
      <c r="J48" s="330"/>
      <c r="K48" s="331"/>
      <c r="L48" s="339"/>
    </row>
    <row r="49" spans="1:12" ht="11.25" customHeight="1" thickBot="1">
      <c r="A49" s="339"/>
      <c r="B49" s="339"/>
      <c r="C49" s="347"/>
      <c r="D49" s="347"/>
      <c r="E49" s="869"/>
      <c r="F49" s="338"/>
      <c r="G49" s="330"/>
      <c r="H49" s="333"/>
      <c r="I49" s="330"/>
      <c r="J49" s="330"/>
      <c r="K49" s="331"/>
      <c r="L49" s="339"/>
    </row>
    <row r="50" spans="1:12" ht="13.5" thickBot="1">
      <c r="A50" s="339"/>
      <c r="B50" s="358"/>
      <c r="C50" s="348" t="s">
        <v>4</v>
      </c>
      <c r="D50" s="348"/>
      <c r="E50" s="868">
        <v>22</v>
      </c>
      <c r="F50" s="346"/>
      <c r="G50" s="332"/>
      <c r="H50" s="333"/>
      <c r="I50" s="332"/>
      <c r="J50" s="332"/>
      <c r="K50" s="332"/>
      <c r="L50" s="339"/>
    </row>
    <row r="51" spans="1:12" ht="23.25" customHeight="1">
      <c r="A51" s="339"/>
      <c r="B51" s="349"/>
      <c r="C51" s="350"/>
      <c r="D51" s="350"/>
      <c r="E51" s="875"/>
      <c r="F51" s="338"/>
      <c r="G51" s="330"/>
      <c r="H51" s="333"/>
      <c r="I51" s="330"/>
      <c r="J51" s="330"/>
      <c r="K51" s="331"/>
      <c r="L51" s="339"/>
    </row>
    <row r="52" spans="1:12" ht="21" customHeight="1">
      <c r="A52" s="339"/>
      <c r="B52" s="339"/>
      <c r="C52" s="337"/>
      <c r="D52" s="337"/>
      <c r="E52" s="873"/>
      <c r="F52" s="338"/>
      <c r="G52" s="330"/>
      <c r="H52" s="333"/>
      <c r="I52" s="330"/>
      <c r="J52" s="330"/>
      <c r="K52" s="331"/>
      <c r="L52" s="339"/>
    </row>
    <row r="53" spans="1:12" ht="19.5" customHeight="1">
      <c r="A53" s="339"/>
      <c r="B53" s="862" t="s">
        <v>50</v>
      </c>
      <c r="C53" s="862"/>
      <c r="D53" s="357"/>
      <c r="E53" s="876"/>
      <c r="F53" s="338"/>
      <c r="G53" s="330"/>
      <c r="H53" s="333"/>
      <c r="I53" s="330"/>
      <c r="J53" s="330"/>
      <c r="K53" s="331"/>
      <c r="L53" s="339"/>
    </row>
    <row r="54" spans="1:12" ht="22.5" customHeight="1">
      <c r="A54" s="339"/>
      <c r="B54" s="339"/>
      <c r="C54" s="339"/>
      <c r="D54" s="339"/>
      <c r="E54" s="876"/>
      <c r="F54" s="338"/>
      <c r="G54" s="330"/>
      <c r="H54" s="333"/>
      <c r="I54" s="330"/>
      <c r="J54" s="330"/>
      <c r="K54" s="331"/>
      <c r="L54" s="339"/>
    </row>
    <row r="55" spans="1:12" ht="22.5" customHeight="1">
      <c r="A55" s="339"/>
      <c r="B55" s="863" t="s">
        <v>422</v>
      </c>
      <c r="C55" s="861"/>
      <c r="D55" s="1153">
        <v>41943</v>
      </c>
      <c r="E55" s="876"/>
      <c r="F55" s="861"/>
      <c r="G55" s="330"/>
      <c r="H55" s="333"/>
      <c r="I55" s="330"/>
      <c r="J55" s="330"/>
      <c r="K55" s="331"/>
      <c r="L55" s="339"/>
    </row>
    <row r="56" spans="1:12" ht="22.5" customHeight="1">
      <c r="A56" s="339"/>
      <c r="B56" s="863" t="s">
        <v>423</v>
      </c>
      <c r="C56" s="427"/>
      <c r="D56" s="1153">
        <v>41943</v>
      </c>
      <c r="E56" s="876"/>
      <c r="F56" s="428"/>
      <c r="G56" s="330"/>
      <c r="H56" s="333"/>
      <c r="I56" s="330"/>
      <c r="J56" s="330"/>
      <c r="K56" s="331"/>
      <c r="L56" s="339"/>
    </row>
    <row r="57" spans="1:12" s="170" customFormat="1" ht="18" customHeight="1">
      <c r="A57" s="341"/>
      <c r="B57" s="873"/>
      <c r="C57" s="873"/>
      <c r="D57" s="873"/>
      <c r="E57" s="873"/>
      <c r="F57" s="337"/>
      <c r="G57" s="334"/>
      <c r="H57" s="334"/>
      <c r="I57" s="334"/>
      <c r="J57" s="334"/>
      <c r="K57" s="334"/>
      <c r="L57" s="341"/>
    </row>
    <row r="58" spans="1:12" ht="7.5" customHeight="1">
      <c r="A58" s="339"/>
      <c r="B58" s="877"/>
      <c r="C58" s="877"/>
      <c r="D58" s="877"/>
      <c r="E58" s="877"/>
      <c r="F58" s="340"/>
      <c r="G58" s="340"/>
      <c r="H58" s="340"/>
      <c r="I58" s="340"/>
      <c r="J58" s="340"/>
      <c r="K58" s="340"/>
      <c r="L58" s="340"/>
    </row>
    <row r="59" spans="1:12" ht="21" customHeight="1"/>
    <row r="66" spans="11:12" ht="8.25" customHeight="1"/>
    <row r="68" spans="11:12" ht="9" customHeight="1">
      <c r="L68" s="183"/>
    </row>
    <row r="69" spans="11:12" ht="8.25" customHeight="1">
      <c r="K69" s="1547"/>
      <c r="L69" s="1547"/>
    </row>
    <row r="70" spans="11:12" ht="9.75" customHeight="1"/>
  </sheetData>
  <mergeCells count="27">
    <mergeCell ref="B5:E5"/>
    <mergeCell ref="H25:J31"/>
    <mergeCell ref="K69:L69"/>
    <mergeCell ref="C35:D35"/>
    <mergeCell ref="C39:D39"/>
    <mergeCell ref="C40:D40"/>
    <mergeCell ref="C41:D41"/>
    <mergeCell ref="C42:D42"/>
    <mergeCell ref="C43:D43"/>
    <mergeCell ref="C44:D44"/>
    <mergeCell ref="C46:D46"/>
    <mergeCell ref="C47:D47"/>
    <mergeCell ref="C48:D48"/>
    <mergeCell ref="C31:D31"/>
    <mergeCell ref="C32:D32"/>
    <mergeCell ref="C33:D33"/>
    <mergeCell ref="C34:D34"/>
    <mergeCell ref="C36:D36"/>
    <mergeCell ref="C37:D37"/>
    <mergeCell ref="C27:D27"/>
    <mergeCell ref="C28:D28"/>
    <mergeCell ref="C24:D24"/>
    <mergeCell ref="C19:D19"/>
    <mergeCell ref="C20:D20"/>
    <mergeCell ref="C21:D21"/>
    <mergeCell ref="C22:D22"/>
    <mergeCell ref="C23:D23"/>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sheetPr>
    <tabColor theme="6"/>
  </sheetPr>
  <dimension ref="A1:M75"/>
  <sheetViews>
    <sheetView zoomScaleNormal="100" workbookViewId="0"/>
  </sheetViews>
  <sheetFormatPr defaultRowHeight="12.75"/>
  <cols>
    <col min="1" max="1" width="1" style="475" customWidth="1"/>
    <col min="2" max="2" width="2.5703125" style="475" customWidth="1"/>
    <col min="3" max="3" width="1" style="475" customWidth="1"/>
    <col min="4" max="4" width="42.42578125" style="475" customWidth="1"/>
    <col min="5" max="5" width="0.28515625" style="475" customWidth="1"/>
    <col min="6" max="6" width="8.85546875" style="475" customWidth="1"/>
    <col min="7" max="7" width="11" style="475" customWidth="1"/>
    <col min="8" max="10" width="10.85546875" style="475" customWidth="1"/>
    <col min="11" max="11" width="2.5703125" style="475" customWidth="1"/>
    <col min="12" max="12" width="1" style="475" customWidth="1"/>
    <col min="13" max="16384" width="9.140625" style="475"/>
  </cols>
  <sheetData>
    <row r="1" spans="1:13">
      <c r="A1" s="470"/>
      <c r="B1" s="664"/>
      <c r="C1" s="1668"/>
      <c r="D1" s="1668"/>
      <c r="E1" s="979"/>
      <c r="F1" s="474"/>
      <c r="G1" s="474"/>
      <c r="H1" s="474"/>
      <c r="I1" s="474"/>
      <c r="J1" s="1669"/>
      <c r="K1" s="1669"/>
      <c r="L1" s="470"/>
    </row>
    <row r="2" spans="1:13">
      <c r="A2" s="470"/>
      <c r="B2" s="949"/>
      <c r="C2" s="950"/>
      <c r="D2" s="950"/>
      <c r="E2" s="981"/>
      <c r="F2" s="665"/>
      <c r="G2" s="665"/>
      <c r="H2" s="480"/>
      <c r="I2" s="480"/>
      <c r="J2" s="1670" t="s">
        <v>70</v>
      </c>
      <c r="K2" s="480"/>
      <c r="L2" s="470"/>
    </row>
    <row r="3" spans="1:13" ht="13.5" thickBot="1">
      <c r="A3" s="470"/>
      <c r="B3" s="543"/>
      <c r="C3" s="480"/>
      <c r="D3" s="480"/>
      <c r="E3" s="480"/>
      <c r="F3" s="480"/>
      <c r="G3" s="480"/>
      <c r="H3" s="480"/>
      <c r="I3" s="480"/>
      <c r="J3" s="1671"/>
      <c r="K3" s="807"/>
      <c r="L3" s="470"/>
    </row>
    <row r="4" spans="1:13" ht="13.5" thickBot="1">
      <c r="A4" s="470"/>
      <c r="B4" s="543"/>
      <c r="C4" s="1672" t="s">
        <v>452</v>
      </c>
      <c r="D4" s="1673"/>
      <c r="E4" s="1673"/>
      <c r="F4" s="1673"/>
      <c r="G4" s="1673"/>
      <c r="H4" s="1673"/>
      <c r="I4" s="1673"/>
      <c r="J4" s="1674"/>
      <c r="K4" s="480"/>
      <c r="L4" s="470"/>
      <c r="M4" s="808"/>
    </row>
    <row r="5" spans="1:13" ht="4.5" customHeight="1">
      <c r="A5" s="470"/>
      <c r="B5" s="543"/>
      <c r="C5" s="480"/>
      <c r="D5" s="480"/>
      <c r="E5" s="480"/>
      <c r="F5" s="480"/>
      <c r="G5" s="480"/>
      <c r="H5" s="480"/>
      <c r="I5" s="480"/>
      <c r="J5" s="807"/>
      <c r="K5" s="480"/>
      <c r="L5" s="470"/>
      <c r="M5" s="808"/>
    </row>
    <row r="6" spans="1:13" s="484" customFormat="1" ht="51" customHeight="1">
      <c r="A6" s="482"/>
      <c r="B6" s="657"/>
      <c r="C6" s="1676">
        <v>2011</v>
      </c>
      <c r="D6" s="1677"/>
      <c r="E6" s="666"/>
      <c r="F6" s="951" t="s">
        <v>427</v>
      </c>
      <c r="G6" s="952" t="s">
        <v>248</v>
      </c>
      <c r="H6" s="951" t="s">
        <v>476</v>
      </c>
      <c r="I6" s="951" t="s">
        <v>453</v>
      </c>
      <c r="J6" s="951" t="s">
        <v>477</v>
      </c>
      <c r="K6" s="478"/>
      <c r="L6" s="482"/>
      <c r="M6" s="808"/>
    </row>
    <row r="7" spans="1:13" s="512" customFormat="1" ht="14.25" customHeight="1">
      <c r="A7" s="508"/>
      <c r="B7" s="809"/>
      <c r="C7" s="1675" t="s">
        <v>68</v>
      </c>
      <c r="D7" s="1675"/>
      <c r="E7" s="980"/>
      <c r="F7" s="982">
        <v>8738</v>
      </c>
      <c r="G7" s="988">
        <v>630151</v>
      </c>
      <c r="H7" s="989">
        <v>31.1</v>
      </c>
      <c r="I7" s="990">
        <v>36.9</v>
      </c>
      <c r="J7" s="991">
        <v>430</v>
      </c>
      <c r="K7" s="810"/>
      <c r="L7" s="508"/>
    </row>
    <row r="8" spans="1:13" s="484" customFormat="1" ht="12.75" customHeight="1">
      <c r="A8" s="482"/>
      <c r="B8" s="657"/>
      <c r="C8" s="953" t="s">
        <v>372</v>
      </c>
      <c r="D8" s="954"/>
      <c r="E8" s="954"/>
      <c r="F8" s="983">
        <v>101</v>
      </c>
      <c r="G8" s="992">
        <v>2812</v>
      </c>
      <c r="H8" s="993">
        <v>10.8</v>
      </c>
      <c r="I8" s="994">
        <v>25.1</v>
      </c>
      <c r="J8" s="995">
        <v>213</v>
      </c>
      <c r="K8" s="955"/>
      <c r="L8" s="482"/>
    </row>
    <row r="9" spans="1:13" s="484" customFormat="1" ht="24" customHeight="1">
      <c r="A9" s="482"/>
      <c r="B9" s="657"/>
      <c r="C9" s="953"/>
      <c r="D9" s="956" t="s">
        <v>454</v>
      </c>
      <c r="E9" s="956"/>
      <c r="F9" s="984">
        <v>92</v>
      </c>
      <c r="G9" s="996">
        <v>2393</v>
      </c>
      <c r="H9" s="997">
        <v>11</v>
      </c>
      <c r="I9" s="998">
        <v>25.3</v>
      </c>
      <c r="J9" s="999">
        <v>225</v>
      </c>
      <c r="K9" s="955"/>
      <c r="L9" s="482"/>
    </row>
    <row r="10" spans="1:13" s="484" customFormat="1" ht="12.75" customHeight="1">
      <c r="A10" s="482"/>
      <c r="B10" s="657"/>
      <c r="C10" s="953"/>
      <c r="D10" s="956" t="s">
        <v>455</v>
      </c>
      <c r="E10" s="956"/>
      <c r="F10" s="984">
        <v>9</v>
      </c>
      <c r="G10" s="996">
        <v>419</v>
      </c>
      <c r="H10" s="997">
        <v>9.9</v>
      </c>
      <c r="I10" s="998">
        <v>24</v>
      </c>
      <c r="J10" s="999">
        <v>143</v>
      </c>
      <c r="K10" s="955"/>
      <c r="L10" s="482"/>
    </row>
    <row r="11" spans="1:13" s="962" customFormat="1" ht="12.75" customHeight="1">
      <c r="A11" s="959"/>
      <c r="B11" s="960"/>
      <c r="C11" s="953" t="s">
        <v>373</v>
      </c>
      <c r="D11" s="961"/>
      <c r="E11" s="961"/>
      <c r="F11" s="983">
        <v>57</v>
      </c>
      <c r="G11" s="992">
        <v>2419</v>
      </c>
      <c r="H11" s="993">
        <v>29.8</v>
      </c>
      <c r="I11" s="994">
        <v>35.299999999999997</v>
      </c>
      <c r="J11" s="995">
        <v>579</v>
      </c>
      <c r="K11" s="658"/>
      <c r="L11" s="959"/>
    </row>
    <row r="12" spans="1:13" s="962" customFormat="1" ht="12.75" customHeight="1">
      <c r="A12" s="959"/>
      <c r="B12" s="960"/>
      <c r="C12" s="953" t="s">
        <v>374</v>
      </c>
      <c r="D12" s="961"/>
      <c r="E12" s="961"/>
      <c r="F12" s="983">
        <v>2029</v>
      </c>
      <c r="G12" s="992">
        <v>142393</v>
      </c>
      <c r="H12" s="993">
        <v>28.1</v>
      </c>
      <c r="I12" s="994">
        <v>41.3</v>
      </c>
      <c r="J12" s="995">
        <v>423</v>
      </c>
      <c r="K12" s="658"/>
      <c r="L12" s="959"/>
    </row>
    <row r="13" spans="1:13" s="484" customFormat="1" ht="12.75" customHeight="1">
      <c r="A13" s="482"/>
      <c r="B13" s="657"/>
      <c r="C13" s="963"/>
      <c r="D13" s="956" t="s">
        <v>457</v>
      </c>
      <c r="E13" s="956"/>
      <c r="F13" s="984">
        <v>295</v>
      </c>
      <c r="G13" s="996">
        <v>22352</v>
      </c>
      <c r="H13" s="997">
        <v>30</v>
      </c>
      <c r="I13" s="998">
        <v>26.2</v>
      </c>
      <c r="J13" s="999">
        <v>342</v>
      </c>
      <c r="K13" s="955"/>
      <c r="L13" s="482"/>
    </row>
    <row r="14" spans="1:13" s="484" customFormat="1" ht="12.75" customHeight="1">
      <c r="A14" s="482"/>
      <c r="B14" s="657"/>
      <c r="C14" s="963"/>
      <c r="D14" s="956" t="s">
        <v>458</v>
      </c>
      <c r="E14" s="956"/>
      <c r="F14" s="984">
        <v>248</v>
      </c>
      <c r="G14" s="996">
        <v>12444</v>
      </c>
      <c r="H14" s="997">
        <v>8.6999999999999993</v>
      </c>
      <c r="I14" s="998">
        <v>59.2</v>
      </c>
      <c r="J14" s="999">
        <v>471</v>
      </c>
      <c r="K14" s="955"/>
      <c r="L14" s="482"/>
    </row>
    <row r="15" spans="1:13" s="484" customFormat="1" ht="12.75" customHeight="1">
      <c r="A15" s="482"/>
      <c r="B15" s="657"/>
      <c r="C15" s="963"/>
      <c r="D15" s="956" t="s">
        <v>445</v>
      </c>
      <c r="E15" s="956"/>
      <c r="F15" s="984">
        <v>91</v>
      </c>
      <c r="G15" s="996">
        <v>5085</v>
      </c>
      <c r="H15" s="997">
        <v>27.3</v>
      </c>
      <c r="I15" s="998">
        <v>21.6</v>
      </c>
      <c r="J15" s="999">
        <v>198</v>
      </c>
      <c r="K15" s="955"/>
      <c r="L15" s="482"/>
    </row>
    <row r="16" spans="1:13" s="484" customFormat="1" ht="24" customHeight="1">
      <c r="A16" s="482"/>
      <c r="B16" s="657"/>
      <c r="C16" s="963"/>
      <c r="D16" s="956" t="s">
        <v>459</v>
      </c>
      <c r="E16" s="956"/>
      <c r="F16" s="984">
        <v>123</v>
      </c>
      <c r="G16" s="996">
        <v>8237</v>
      </c>
      <c r="H16" s="997">
        <v>39.700000000000003</v>
      </c>
      <c r="I16" s="998">
        <v>29</v>
      </c>
      <c r="J16" s="999">
        <v>496</v>
      </c>
      <c r="K16" s="955"/>
      <c r="L16" s="482"/>
    </row>
    <row r="17" spans="1:12" s="484" customFormat="1" ht="24" customHeight="1">
      <c r="A17" s="482"/>
      <c r="B17" s="657"/>
      <c r="C17" s="963"/>
      <c r="D17" s="956" t="s">
        <v>460</v>
      </c>
      <c r="E17" s="956"/>
      <c r="F17" s="984">
        <v>86</v>
      </c>
      <c r="G17" s="996">
        <v>6961</v>
      </c>
      <c r="H17" s="997">
        <v>53.1</v>
      </c>
      <c r="I17" s="998">
        <v>62.6</v>
      </c>
      <c r="J17" s="999">
        <v>591</v>
      </c>
      <c r="K17" s="955"/>
      <c r="L17" s="482"/>
    </row>
    <row r="18" spans="1:12" s="484" customFormat="1" ht="12.75" customHeight="1">
      <c r="A18" s="482"/>
      <c r="B18" s="657"/>
      <c r="C18" s="963"/>
      <c r="D18" s="956" t="s">
        <v>446</v>
      </c>
      <c r="E18" s="956"/>
      <c r="F18" s="984">
        <v>35</v>
      </c>
      <c r="G18" s="996">
        <v>4125</v>
      </c>
      <c r="H18" s="997">
        <v>68.2</v>
      </c>
      <c r="I18" s="998">
        <v>49</v>
      </c>
      <c r="J18" s="999">
        <v>618</v>
      </c>
      <c r="K18" s="955"/>
      <c r="L18" s="482"/>
    </row>
    <row r="19" spans="1:12" s="484" customFormat="1" ht="12.75" customHeight="1">
      <c r="A19" s="482"/>
      <c r="B19" s="657"/>
      <c r="C19" s="963"/>
      <c r="D19" s="956" t="s">
        <v>447</v>
      </c>
      <c r="E19" s="956"/>
      <c r="F19" s="984">
        <v>149</v>
      </c>
      <c r="G19" s="996">
        <v>10194</v>
      </c>
      <c r="H19" s="997">
        <v>47.7</v>
      </c>
      <c r="I19" s="998">
        <v>40.799999999999997</v>
      </c>
      <c r="J19" s="999">
        <v>454</v>
      </c>
      <c r="K19" s="955"/>
      <c r="L19" s="482"/>
    </row>
    <row r="20" spans="1:12" s="484" customFormat="1" ht="12.75" customHeight="1">
      <c r="A20" s="482"/>
      <c r="B20" s="657"/>
      <c r="C20" s="963"/>
      <c r="D20" s="956" t="s">
        <v>448</v>
      </c>
      <c r="E20" s="956"/>
      <c r="F20" s="984">
        <v>165</v>
      </c>
      <c r="G20" s="996">
        <v>10555</v>
      </c>
      <c r="H20" s="997">
        <v>31</v>
      </c>
      <c r="I20" s="998">
        <v>39</v>
      </c>
      <c r="J20" s="999">
        <v>434</v>
      </c>
      <c r="K20" s="955"/>
      <c r="L20" s="482"/>
    </row>
    <row r="21" spans="1:12" s="484" customFormat="1" ht="12.75" customHeight="1">
      <c r="A21" s="482"/>
      <c r="B21" s="657"/>
      <c r="C21" s="963"/>
      <c r="D21" s="956" t="s">
        <v>461</v>
      </c>
      <c r="E21" s="956"/>
      <c r="F21" s="984">
        <v>368</v>
      </c>
      <c r="G21" s="996">
        <v>15453</v>
      </c>
      <c r="H21" s="997">
        <v>24.8</v>
      </c>
      <c r="I21" s="998">
        <v>37.200000000000003</v>
      </c>
      <c r="J21" s="999">
        <v>365</v>
      </c>
      <c r="K21" s="955"/>
      <c r="L21" s="482"/>
    </row>
    <row r="22" spans="1:12" s="484" customFormat="1" ht="24" customHeight="1">
      <c r="A22" s="482"/>
      <c r="B22" s="657"/>
      <c r="C22" s="963"/>
      <c r="D22" s="956" t="s">
        <v>462</v>
      </c>
      <c r="E22" s="956"/>
      <c r="F22" s="984">
        <v>222</v>
      </c>
      <c r="G22" s="996">
        <v>19560</v>
      </c>
      <c r="H22" s="997">
        <v>44.9</v>
      </c>
      <c r="I22" s="998">
        <v>36.4</v>
      </c>
      <c r="J22" s="999">
        <v>406</v>
      </c>
      <c r="K22" s="955"/>
      <c r="L22" s="482"/>
    </row>
    <row r="23" spans="1:12" s="484" customFormat="1" ht="24" customHeight="1">
      <c r="A23" s="482"/>
      <c r="B23" s="657"/>
      <c r="C23" s="963"/>
      <c r="D23" s="956" t="s">
        <v>463</v>
      </c>
      <c r="E23" s="956"/>
      <c r="F23" s="984">
        <v>92</v>
      </c>
      <c r="G23" s="996">
        <v>17674</v>
      </c>
      <c r="H23" s="997">
        <v>60</v>
      </c>
      <c r="I23" s="998">
        <v>64</v>
      </c>
      <c r="J23" s="999">
        <v>474</v>
      </c>
      <c r="K23" s="955"/>
      <c r="L23" s="482"/>
    </row>
    <row r="24" spans="1:12" s="484" customFormat="1" ht="12.75" customHeight="1">
      <c r="A24" s="482"/>
      <c r="B24" s="657"/>
      <c r="C24" s="963"/>
      <c r="D24" s="956" t="s">
        <v>424</v>
      </c>
      <c r="E24" s="956"/>
      <c r="F24" s="984">
        <v>58</v>
      </c>
      <c r="G24" s="996">
        <v>4505</v>
      </c>
      <c r="H24" s="997">
        <v>21.2</v>
      </c>
      <c r="I24" s="998">
        <v>27.7</v>
      </c>
      <c r="J24" s="999">
        <v>205</v>
      </c>
      <c r="K24" s="955"/>
      <c r="L24" s="482"/>
    </row>
    <row r="25" spans="1:12" s="484" customFormat="1" ht="12.75" customHeight="1">
      <c r="A25" s="482"/>
      <c r="B25" s="657"/>
      <c r="C25" s="963"/>
      <c r="D25" s="956" t="s">
        <v>425</v>
      </c>
      <c r="E25" s="956"/>
      <c r="F25" s="984">
        <v>37</v>
      </c>
      <c r="G25" s="996">
        <v>2057</v>
      </c>
      <c r="H25" s="997">
        <v>25.6</v>
      </c>
      <c r="I25" s="998">
        <v>26.1</v>
      </c>
      <c r="J25" s="999">
        <v>213</v>
      </c>
      <c r="K25" s="955"/>
      <c r="L25" s="482"/>
    </row>
    <row r="26" spans="1:12" s="484" customFormat="1" ht="12.75" customHeight="1">
      <c r="A26" s="482"/>
      <c r="B26" s="657"/>
      <c r="C26" s="963"/>
      <c r="D26" s="956" t="s">
        <v>449</v>
      </c>
      <c r="E26" s="956"/>
      <c r="F26" s="984">
        <v>60</v>
      </c>
      <c r="G26" s="996">
        <v>3191</v>
      </c>
      <c r="H26" s="997">
        <v>31.5</v>
      </c>
      <c r="I26" s="998">
        <v>47.8</v>
      </c>
      <c r="J26" s="999">
        <v>753</v>
      </c>
      <c r="K26" s="955"/>
      <c r="L26" s="482"/>
    </row>
    <row r="27" spans="1:12" s="967" customFormat="1" ht="12.75" customHeight="1">
      <c r="A27" s="964"/>
      <c r="B27" s="965"/>
      <c r="C27" s="953" t="s">
        <v>375</v>
      </c>
      <c r="D27" s="956"/>
      <c r="E27" s="956"/>
      <c r="F27" s="985">
        <v>27</v>
      </c>
      <c r="G27" s="1000">
        <v>4235</v>
      </c>
      <c r="H27" s="993">
        <v>61.7</v>
      </c>
      <c r="I27" s="994">
        <v>40.9</v>
      </c>
      <c r="J27" s="995">
        <v>1190</v>
      </c>
      <c r="K27" s="966"/>
      <c r="L27" s="964"/>
    </row>
    <row r="28" spans="1:12" s="967" customFormat="1" ht="12.75" customHeight="1">
      <c r="A28" s="964"/>
      <c r="B28" s="965"/>
      <c r="C28" s="953" t="s">
        <v>376</v>
      </c>
      <c r="D28" s="956"/>
      <c r="E28" s="956"/>
      <c r="F28" s="985">
        <v>149</v>
      </c>
      <c r="G28" s="1000">
        <v>11586</v>
      </c>
      <c r="H28" s="993">
        <v>58</v>
      </c>
      <c r="I28" s="994">
        <v>24</v>
      </c>
      <c r="J28" s="995">
        <v>245</v>
      </c>
      <c r="K28" s="966"/>
      <c r="L28" s="964"/>
    </row>
    <row r="29" spans="1:12" s="967" customFormat="1" ht="12.75" customHeight="1">
      <c r="A29" s="964"/>
      <c r="B29" s="965"/>
      <c r="C29" s="953" t="s">
        <v>377</v>
      </c>
      <c r="D29" s="956"/>
      <c r="E29" s="956"/>
      <c r="F29" s="985">
        <v>775</v>
      </c>
      <c r="G29" s="1000">
        <v>30478</v>
      </c>
      <c r="H29" s="993">
        <v>18.2</v>
      </c>
      <c r="I29" s="994">
        <v>31.7</v>
      </c>
      <c r="J29" s="995">
        <v>313</v>
      </c>
      <c r="K29" s="966"/>
      <c r="L29" s="964"/>
    </row>
    <row r="30" spans="1:12" s="967" customFormat="1" ht="24" customHeight="1">
      <c r="A30" s="964"/>
      <c r="B30" s="965"/>
      <c r="C30" s="968"/>
      <c r="D30" s="956" t="s">
        <v>464</v>
      </c>
      <c r="E30" s="956"/>
      <c r="F30" s="986">
        <v>468</v>
      </c>
      <c r="G30" s="1001">
        <v>20542</v>
      </c>
      <c r="H30" s="997">
        <v>17.8</v>
      </c>
      <c r="I30" s="998">
        <v>28.5</v>
      </c>
      <c r="J30" s="999">
        <v>321</v>
      </c>
      <c r="K30" s="966"/>
      <c r="L30" s="964"/>
    </row>
    <row r="31" spans="1:12" s="967" customFormat="1" ht="12.75" customHeight="1">
      <c r="A31" s="964"/>
      <c r="B31" s="965"/>
      <c r="C31" s="969"/>
      <c r="D31" s="970" t="s">
        <v>465</v>
      </c>
      <c r="E31" s="970"/>
      <c r="F31" s="986">
        <v>307</v>
      </c>
      <c r="G31" s="1001">
        <v>9936</v>
      </c>
      <c r="H31" s="997">
        <v>19.2</v>
      </c>
      <c r="I31" s="998">
        <v>38.5</v>
      </c>
      <c r="J31" s="999">
        <v>298</v>
      </c>
      <c r="K31" s="966"/>
      <c r="L31" s="964"/>
    </row>
    <row r="32" spans="1:12" s="967" customFormat="1" ht="12.75" customHeight="1">
      <c r="A32" s="964"/>
      <c r="B32" s="965"/>
      <c r="C32" s="971" t="s">
        <v>378</v>
      </c>
      <c r="D32" s="970"/>
      <c r="E32" s="970"/>
      <c r="F32" s="985">
        <v>1995</v>
      </c>
      <c r="G32" s="1000">
        <v>139423</v>
      </c>
      <c r="H32" s="993">
        <v>40.4</v>
      </c>
      <c r="I32" s="994">
        <v>38.1</v>
      </c>
      <c r="J32" s="995">
        <v>332</v>
      </c>
      <c r="K32" s="966"/>
      <c r="L32" s="964"/>
    </row>
    <row r="33" spans="1:12" s="967" customFormat="1" ht="12.75" customHeight="1">
      <c r="A33" s="964"/>
      <c r="B33" s="965"/>
      <c r="C33" s="969"/>
      <c r="D33" s="970" t="s">
        <v>466</v>
      </c>
      <c r="E33" s="970"/>
      <c r="F33" s="986">
        <v>412</v>
      </c>
      <c r="G33" s="1001">
        <v>11857</v>
      </c>
      <c r="H33" s="997">
        <v>29.9</v>
      </c>
      <c r="I33" s="998">
        <v>40.9</v>
      </c>
      <c r="J33" s="999">
        <v>551</v>
      </c>
      <c r="K33" s="966"/>
      <c r="L33" s="964"/>
    </row>
    <row r="34" spans="1:12" s="967" customFormat="1" ht="12.75" customHeight="1">
      <c r="A34" s="964"/>
      <c r="B34" s="965"/>
      <c r="C34" s="969"/>
      <c r="D34" s="970" t="s">
        <v>467</v>
      </c>
      <c r="E34" s="970"/>
      <c r="F34" s="986">
        <v>898</v>
      </c>
      <c r="G34" s="1001">
        <v>29379</v>
      </c>
      <c r="H34" s="997">
        <v>25</v>
      </c>
      <c r="I34" s="998">
        <v>39.1</v>
      </c>
      <c r="J34" s="999">
        <v>479</v>
      </c>
      <c r="K34" s="966"/>
      <c r="L34" s="964"/>
    </row>
    <row r="35" spans="1:12" s="967" customFormat="1" ht="12.75" customHeight="1">
      <c r="A35" s="964"/>
      <c r="B35" s="965"/>
      <c r="C35" s="969"/>
      <c r="D35" s="970" t="s">
        <v>468</v>
      </c>
      <c r="E35" s="970"/>
      <c r="F35" s="986">
        <v>685</v>
      </c>
      <c r="G35" s="1001">
        <v>98187</v>
      </c>
      <c r="H35" s="997">
        <v>52.3</v>
      </c>
      <c r="I35" s="998">
        <v>37.4</v>
      </c>
      <c r="J35" s="999">
        <v>261</v>
      </c>
      <c r="K35" s="966"/>
      <c r="L35" s="964"/>
    </row>
    <row r="36" spans="1:12" s="967" customFormat="1" ht="12.75" customHeight="1">
      <c r="A36" s="964"/>
      <c r="B36" s="965"/>
      <c r="C36" s="971" t="s">
        <v>379</v>
      </c>
      <c r="D36" s="972"/>
      <c r="E36" s="972"/>
      <c r="F36" s="985">
        <v>466</v>
      </c>
      <c r="G36" s="1000">
        <v>46462</v>
      </c>
      <c r="H36" s="993">
        <v>42.3</v>
      </c>
      <c r="I36" s="994">
        <v>35.799999999999997</v>
      </c>
      <c r="J36" s="995">
        <v>636</v>
      </c>
      <c r="K36" s="966"/>
      <c r="L36" s="964"/>
    </row>
    <row r="37" spans="1:12" s="967" customFormat="1" ht="24" customHeight="1">
      <c r="A37" s="964"/>
      <c r="B37" s="965"/>
      <c r="C37" s="973"/>
      <c r="D37" s="970" t="s">
        <v>469</v>
      </c>
      <c r="E37" s="970"/>
      <c r="F37" s="986">
        <v>459</v>
      </c>
      <c r="G37" s="1001">
        <v>34610</v>
      </c>
      <c r="H37" s="997">
        <v>36.200000000000003</v>
      </c>
      <c r="I37" s="998">
        <v>38</v>
      </c>
      <c r="J37" s="999">
        <v>691</v>
      </c>
      <c r="K37" s="966"/>
      <c r="L37" s="964"/>
    </row>
    <row r="38" spans="1:12" s="967" customFormat="1" ht="12.75" customHeight="1">
      <c r="A38" s="964"/>
      <c r="B38" s="965"/>
      <c r="C38" s="973"/>
      <c r="D38" s="970" t="s">
        <v>470</v>
      </c>
      <c r="E38" s="970"/>
      <c r="F38" s="986">
        <v>7</v>
      </c>
      <c r="G38" s="1001">
        <v>11852</v>
      </c>
      <c r="H38" s="997">
        <v>83.2</v>
      </c>
      <c r="I38" s="998">
        <v>29.3</v>
      </c>
      <c r="J38" s="999">
        <v>473</v>
      </c>
      <c r="K38" s="966"/>
      <c r="L38" s="964"/>
    </row>
    <row r="39" spans="1:12" s="967" customFormat="1" ht="12.75" customHeight="1">
      <c r="A39" s="964"/>
      <c r="B39" s="965"/>
      <c r="C39" s="971" t="s">
        <v>380</v>
      </c>
      <c r="D39" s="957"/>
      <c r="E39" s="957"/>
      <c r="F39" s="985">
        <v>325</v>
      </c>
      <c r="G39" s="1000">
        <v>24678</v>
      </c>
      <c r="H39" s="993">
        <v>23.8</v>
      </c>
      <c r="I39" s="994">
        <v>33</v>
      </c>
      <c r="J39" s="995">
        <v>324</v>
      </c>
      <c r="K39" s="966"/>
      <c r="L39" s="964"/>
    </row>
    <row r="40" spans="1:12" s="967" customFormat="1" ht="12.75" customHeight="1">
      <c r="A40" s="964"/>
      <c r="B40" s="965"/>
      <c r="C40" s="971" t="s">
        <v>381</v>
      </c>
      <c r="D40" s="957"/>
      <c r="E40" s="957"/>
      <c r="F40" s="985">
        <v>306</v>
      </c>
      <c r="G40" s="1000">
        <v>25012</v>
      </c>
      <c r="H40" s="993">
        <v>43.9</v>
      </c>
      <c r="I40" s="994">
        <v>33.5</v>
      </c>
      <c r="J40" s="995">
        <v>1012</v>
      </c>
      <c r="K40" s="966"/>
      <c r="L40" s="964"/>
    </row>
    <row r="41" spans="1:12" s="967" customFormat="1" ht="24" customHeight="1">
      <c r="A41" s="964"/>
      <c r="B41" s="965"/>
      <c r="C41" s="969"/>
      <c r="D41" s="970" t="s">
        <v>471</v>
      </c>
      <c r="E41" s="970"/>
      <c r="F41" s="986">
        <v>73</v>
      </c>
      <c r="G41" s="1001">
        <v>4295</v>
      </c>
      <c r="H41" s="997">
        <v>30.1</v>
      </c>
      <c r="I41" s="998">
        <v>22.8</v>
      </c>
      <c r="J41" s="999">
        <v>488</v>
      </c>
      <c r="K41" s="966"/>
      <c r="L41" s="964"/>
    </row>
    <row r="42" spans="1:12" s="967" customFormat="1" ht="12.75" customHeight="1">
      <c r="A42" s="964"/>
      <c r="B42" s="965"/>
      <c r="C42" s="969"/>
      <c r="D42" s="970" t="s">
        <v>472</v>
      </c>
      <c r="E42" s="970"/>
      <c r="F42" s="986">
        <v>16</v>
      </c>
      <c r="G42" s="1001">
        <v>8291</v>
      </c>
      <c r="H42" s="997">
        <v>59</v>
      </c>
      <c r="I42" s="998">
        <v>33.6</v>
      </c>
      <c r="J42" s="999">
        <v>1238</v>
      </c>
      <c r="K42" s="966"/>
      <c r="L42" s="964"/>
    </row>
    <row r="43" spans="1:12" s="967" customFormat="1" ht="12.75" customHeight="1">
      <c r="A43" s="964"/>
      <c r="B43" s="965"/>
      <c r="C43" s="969"/>
      <c r="D43" s="970" t="s">
        <v>473</v>
      </c>
      <c r="E43" s="970"/>
      <c r="F43" s="986">
        <v>217</v>
      </c>
      <c r="G43" s="1001">
        <v>12426</v>
      </c>
      <c r="H43" s="997">
        <v>43.4</v>
      </c>
      <c r="I43" s="998">
        <v>37.1</v>
      </c>
      <c r="J43" s="999">
        <v>1042</v>
      </c>
      <c r="K43" s="966"/>
      <c r="L43" s="964"/>
    </row>
    <row r="44" spans="1:12" s="967" customFormat="1" ht="12.75" customHeight="1">
      <c r="A44" s="964"/>
      <c r="B44" s="965"/>
      <c r="C44" s="971" t="s">
        <v>382</v>
      </c>
      <c r="D44" s="974"/>
      <c r="E44" s="974"/>
      <c r="F44" s="985">
        <v>287</v>
      </c>
      <c r="G44" s="1000">
        <v>55244</v>
      </c>
      <c r="H44" s="993">
        <v>69.8</v>
      </c>
      <c r="I44" s="994">
        <v>39.299999999999997</v>
      </c>
      <c r="J44" s="995">
        <v>607</v>
      </c>
      <c r="K44" s="966"/>
      <c r="L44" s="964">
        <v>607</v>
      </c>
    </row>
    <row r="45" spans="1:12" s="967" customFormat="1" ht="12.75" customHeight="1">
      <c r="A45" s="964"/>
      <c r="B45" s="965"/>
      <c r="C45" s="971" t="s">
        <v>383</v>
      </c>
      <c r="D45" s="975"/>
      <c r="E45" s="975"/>
      <c r="F45" s="985">
        <v>54</v>
      </c>
      <c r="G45" s="1000">
        <v>1301</v>
      </c>
      <c r="H45" s="993">
        <v>19.899999999999999</v>
      </c>
      <c r="I45" s="994">
        <v>23.3</v>
      </c>
      <c r="J45" s="995">
        <v>662</v>
      </c>
      <c r="K45" s="966"/>
      <c r="L45" s="964"/>
    </row>
    <row r="46" spans="1:12" s="967" customFormat="1" ht="12.75" customHeight="1">
      <c r="A46" s="964"/>
      <c r="B46" s="965"/>
      <c r="C46" s="953" t="s">
        <v>384</v>
      </c>
      <c r="D46" s="976"/>
      <c r="E46" s="976"/>
      <c r="F46" s="985">
        <v>619</v>
      </c>
      <c r="G46" s="1000">
        <v>24382</v>
      </c>
      <c r="H46" s="993">
        <v>38.5</v>
      </c>
      <c r="I46" s="994">
        <v>43.4</v>
      </c>
      <c r="J46" s="995">
        <v>780</v>
      </c>
      <c r="K46" s="966"/>
      <c r="L46" s="964"/>
    </row>
    <row r="47" spans="1:12" s="967" customFormat="1" ht="12.75" customHeight="1">
      <c r="A47" s="964"/>
      <c r="B47" s="965"/>
      <c r="C47" s="953" t="s">
        <v>385</v>
      </c>
      <c r="D47" s="958"/>
      <c r="E47" s="958"/>
      <c r="F47" s="985">
        <v>362</v>
      </c>
      <c r="G47" s="1000">
        <v>62432</v>
      </c>
      <c r="H47" s="993">
        <v>28.1</v>
      </c>
      <c r="I47" s="994">
        <v>36</v>
      </c>
      <c r="J47" s="995">
        <v>192</v>
      </c>
      <c r="K47" s="966"/>
      <c r="L47" s="964"/>
    </row>
    <row r="48" spans="1:12" s="967" customFormat="1" ht="12.75" customHeight="1">
      <c r="A48" s="964"/>
      <c r="B48" s="965"/>
      <c r="C48" s="971" t="s">
        <v>386</v>
      </c>
      <c r="D48" s="956"/>
      <c r="E48" s="956"/>
      <c r="F48" s="985">
        <v>209</v>
      </c>
      <c r="G48" s="1000">
        <v>8171</v>
      </c>
      <c r="H48" s="993">
        <v>16.5</v>
      </c>
      <c r="I48" s="994">
        <v>28.9</v>
      </c>
      <c r="J48" s="995">
        <v>254</v>
      </c>
      <c r="K48" s="966"/>
      <c r="L48" s="964"/>
    </row>
    <row r="49" spans="1:13" s="967" customFormat="1" ht="12.75" customHeight="1">
      <c r="A49" s="964"/>
      <c r="B49" s="965"/>
      <c r="C49" s="971" t="s">
        <v>387</v>
      </c>
      <c r="D49" s="956"/>
      <c r="E49" s="956"/>
      <c r="F49" s="985">
        <v>676</v>
      </c>
      <c r="G49" s="1000">
        <v>38084</v>
      </c>
      <c r="H49" s="993">
        <v>19.7</v>
      </c>
      <c r="I49" s="994">
        <v>27.9</v>
      </c>
      <c r="J49" s="995">
        <v>293</v>
      </c>
      <c r="K49" s="966"/>
      <c r="L49" s="964"/>
    </row>
    <row r="50" spans="1:13" s="967" customFormat="1" ht="12.75" customHeight="1">
      <c r="A50" s="964"/>
      <c r="B50" s="965"/>
      <c r="C50" s="973"/>
      <c r="D50" s="956" t="s">
        <v>474</v>
      </c>
      <c r="E50" s="956"/>
      <c r="F50" s="986">
        <v>196</v>
      </c>
      <c r="G50" s="1001">
        <v>18641</v>
      </c>
      <c r="H50" s="997">
        <v>23.6</v>
      </c>
      <c r="I50" s="998">
        <v>19.7</v>
      </c>
      <c r="J50" s="999">
        <v>263</v>
      </c>
      <c r="K50" s="966"/>
      <c r="L50" s="964"/>
    </row>
    <row r="51" spans="1:13" s="967" customFormat="1" ht="12.75" customHeight="1">
      <c r="A51" s="964"/>
      <c r="B51" s="965"/>
      <c r="C51" s="973"/>
      <c r="D51" s="977" t="s">
        <v>475</v>
      </c>
      <c r="E51" s="977"/>
      <c r="F51" s="986">
        <v>480</v>
      </c>
      <c r="G51" s="1001">
        <v>19443</v>
      </c>
      <c r="H51" s="997">
        <v>17</v>
      </c>
      <c r="I51" s="998">
        <v>35.799999999999997</v>
      </c>
      <c r="J51" s="999">
        <v>322</v>
      </c>
      <c r="K51" s="966"/>
      <c r="L51" s="964"/>
    </row>
    <row r="52" spans="1:13" s="967" customFormat="1" ht="12.75" customHeight="1">
      <c r="A52" s="964"/>
      <c r="B52" s="965"/>
      <c r="C52" s="971" t="s">
        <v>450</v>
      </c>
      <c r="D52" s="954"/>
      <c r="E52" s="954"/>
      <c r="F52" s="985">
        <v>85</v>
      </c>
      <c r="G52" s="1000">
        <v>2843</v>
      </c>
      <c r="H52" s="993">
        <v>17.8</v>
      </c>
      <c r="I52" s="994">
        <v>23.7</v>
      </c>
      <c r="J52" s="995">
        <v>356</v>
      </c>
      <c r="K52" s="966"/>
      <c r="L52" s="964"/>
    </row>
    <row r="53" spans="1:13" s="967" customFormat="1" ht="12.75" customHeight="1">
      <c r="A53" s="964"/>
      <c r="B53" s="965"/>
      <c r="C53" s="971" t="s">
        <v>388</v>
      </c>
      <c r="D53" s="954"/>
      <c r="E53" s="954"/>
      <c r="F53" s="985">
        <v>216</v>
      </c>
      <c r="G53" s="1000">
        <v>8196</v>
      </c>
      <c r="H53" s="993">
        <v>17.2</v>
      </c>
      <c r="I53" s="994">
        <v>38.799999999999997</v>
      </c>
      <c r="J53" s="995">
        <v>340</v>
      </c>
      <c r="K53" s="966"/>
      <c r="L53" s="964"/>
    </row>
    <row r="54" spans="1:13" s="967" customFormat="1" ht="12.75" customHeight="1">
      <c r="A54" s="964"/>
      <c r="B54" s="965"/>
      <c r="C54" s="971" t="s">
        <v>451</v>
      </c>
      <c r="D54" s="954"/>
      <c r="E54" s="954"/>
      <c r="F54" s="987" t="s">
        <v>9</v>
      </c>
      <c r="G54" s="1002" t="s">
        <v>9</v>
      </c>
      <c r="H54" s="993" t="s">
        <v>9</v>
      </c>
      <c r="I54" s="994" t="s">
        <v>9</v>
      </c>
      <c r="J54" s="995" t="s">
        <v>9</v>
      </c>
      <c r="K54" s="966"/>
      <c r="L54" s="964"/>
    </row>
    <row r="55" spans="1:13" s="671" customFormat="1">
      <c r="A55" s="668"/>
      <c r="B55" s="669"/>
      <c r="C55" s="681" t="s">
        <v>456</v>
      </c>
      <c r="D55" s="682"/>
      <c r="E55" s="682"/>
      <c r="F55" s="683"/>
      <c r="G55" s="683"/>
      <c r="H55" s="683"/>
      <c r="I55" s="683"/>
      <c r="J55" s="684"/>
      <c r="K55" s="670"/>
      <c r="L55" s="668"/>
    </row>
    <row r="56" spans="1:13" s="505" customFormat="1" ht="13.5" customHeight="1">
      <c r="A56" s="501"/>
      <c r="B56" s="673">
        <v>12</v>
      </c>
      <c r="C56" s="1667">
        <v>41913</v>
      </c>
      <c r="D56" s="1667"/>
      <c r="E56" s="978"/>
      <c r="F56" s="188"/>
      <c r="G56" s="188"/>
      <c r="H56" s="188"/>
      <c r="I56" s="188"/>
      <c r="J56" s="188"/>
      <c r="K56" s="672"/>
      <c r="L56" s="501"/>
    </row>
    <row r="57" spans="1:13" s="505" customFormat="1">
      <c r="A57" s="674"/>
      <c r="B57" s="675"/>
      <c r="C57" s="676"/>
      <c r="D57" s="189"/>
      <c r="E57" s="189"/>
      <c r="F57" s="189"/>
      <c r="G57" s="189"/>
      <c r="H57" s="189"/>
      <c r="I57" s="189"/>
      <c r="J57" s="189"/>
      <c r="K57" s="677"/>
      <c r="L57" s="674"/>
    </row>
    <row r="58" spans="1:13">
      <c r="A58" s="500"/>
      <c r="B58" s="500"/>
      <c r="C58" s="500"/>
      <c r="D58" s="500"/>
      <c r="E58" s="500"/>
      <c r="F58" s="678"/>
      <c r="G58" s="678"/>
      <c r="H58" s="678"/>
      <c r="I58" s="678"/>
      <c r="J58" s="811"/>
      <c r="K58" s="605"/>
      <c r="L58" s="679"/>
      <c r="M58" s="605"/>
    </row>
    <row r="59" spans="1:13">
      <c r="J59" s="605"/>
      <c r="K59" s="605"/>
      <c r="L59" s="605"/>
      <c r="M59" s="605"/>
    </row>
    <row r="60" spans="1:13">
      <c r="J60" s="605"/>
      <c r="K60" s="605"/>
      <c r="L60" s="605"/>
      <c r="M60" s="605"/>
    </row>
    <row r="61" spans="1:13">
      <c r="J61" s="605"/>
      <c r="K61" s="605"/>
      <c r="L61" s="605"/>
      <c r="M61" s="605"/>
    </row>
    <row r="62" spans="1:13">
      <c r="J62" s="605"/>
      <c r="K62" s="605"/>
      <c r="L62" s="605"/>
      <c r="M62" s="605"/>
    </row>
    <row r="63" spans="1:13">
      <c r="J63" s="605"/>
      <c r="K63" s="605"/>
      <c r="L63" s="605"/>
      <c r="M63" s="605"/>
    </row>
    <row r="64" spans="1:13">
      <c r="J64" s="605"/>
      <c r="K64" s="605"/>
      <c r="L64" s="605"/>
      <c r="M64" s="605"/>
    </row>
    <row r="65" spans="7:13">
      <c r="J65" s="812"/>
      <c r="K65" s="605"/>
      <c r="L65" s="605"/>
      <c r="M65" s="605"/>
    </row>
    <row r="66" spans="7:13">
      <c r="J66" s="605"/>
      <c r="K66" s="605"/>
      <c r="L66" s="605"/>
      <c r="M66" s="605"/>
    </row>
    <row r="67" spans="7:13">
      <c r="J67" s="605"/>
      <c r="K67" s="605"/>
      <c r="L67" s="605"/>
      <c r="M67" s="605"/>
    </row>
    <row r="68" spans="7:13">
      <c r="J68" s="605"/>
      <c r="K68" s="605"/>
      <c r="L68" s="605"/>
      <c r="M68" s="605"/>
    </row>
    <row r="69" spans="7:13">
      <c r="J69" s="605"/>
      <c r="K69" s="605"/>
      <c r="L69" s="605"/>
      <c r="M69" s="605"/>
    </row>
    <row r="75" spans="7:13">
      <c r="G75" s="480"/>
    </row>
  </sheetData>
  <mergeCells count="7">
    <mergeCell ref="C56:D56"/>
    <mergeCell ref="C1:D1"/>
    <mergeCell ref="J1:K1"/>
    <mergeCell ref="J2:J3"/>
    <mergeCell ref="C4:J4"/>
    <mergeCell ref="C7:D7"/>
    <mergeCell ref="C6:D6"/>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sheetPr>
    <tabColor rgb="FF006600"/>
  </sheetPr>
  <dimension ref="A1:AL80"/>
  <sheetViews>
    <sheetView workbookViewId="0"/>
  </sheetViews>
  <sheetFormatPr defaultRowHeight="12.75"/>
  <cols>
    <col min="1" max="1" width="1" style="211" customWidth="1"/>
    <col min="2" max="2" width="2.42578125" style="211" customWidth="1"/>
    <col min="3" max="3" width="2" style="211" customWidth="1"/>
    <col min="4" max="4" width="23.85546875" style="211" customWidth="1"/>
    <col min="5" max="6" width="7.7109375" style="211" customWidth="1"/>
    <col min="7" max="7" width="7.85546875" style="211" customWidth="1"/>
    <col min="8" max="13" width="7.7109375" style="211" customWidth="1"/>
    <col min="14" max="14" width="2.5703125" style="211" customWidth="1"/>
    <col min="15" max="15" width="1" style="211" customWidth="1"/>
    <col min="16" max="16" width="8.7109375" style="211" bestFit="1" customWidth="1"/>
    <col min="17" max="17" width="0.85546875" style="211" customWidth="1"/>
    <col min="18" max="18" width="7.85546875" style="211" bestFit="1" customWidth="1"/>
    <col min="19" max="19" width="0.7109375" style="211" customWidth="1"/>
    <col min="20" max="20" width="7.28515625" style="211" customWidth="1"/>
    <col min="21" max="21" width="0.7109375" style="211" customWidth="1"/>
    <col min="22" max="22" width="7.5703125" style="211" customWidth="1"/>
    <col min="23" max="23" width="0.7109375" style="211" customWidth="1"/>
    <col min="24" max="24" width="7.85546875" style="211" customWidth="1"/>
    <col min="25" max="25" width="1.140625" style="211" customWidth="1"/>
    <col min="26" max="26" width="7.5703125" style="211" customWidth="1"/>
    <col min="27" max="27" width="1.140625" style="211" customWidth="1"/>
    <col min="28" max="28" width="8.140625" style="211" customWidth="1"/>
    <col min="29" max="29" width="0.85546875" style="211" customWidth="1"/>
    <col min="30" max="30" width="8.140625" style="211" customWidth="1"/>
    <col min="31" max="31" width="1.140625" style="211" customWidth="1"/>
    <col min="32" max="32" width="8.140625" style="211" customWidth="1"/>
    <col min="33" max="218" width="9.140625" style="211"/>
    <col min="219" max="219" width="1" style="211" customWidth="1"/>
    <col min="220" max="220" width="2.42578125" style="211" customWidth="1"/>
    <col min="221" max="221" width="2" style="211" customWidth="1"/>
    <col min="222" max="222" width="24.42578125" style="211" customWidth="1"/>
    <col min="223" max="225" width="3.85546875" style="211" customWidth="1"/>
    <col min="226" max="226" width="4" style="211" customWidth="1"/>
    <col min="227" max="227" width="4.140625" style="211" customWidth="1"/>
    <col min="228" max="230" width="3.85546875" style="211" customWidth="1"/>
    <col min="231" max="232" width="4.140625" style="211" customWidth="1"/>
    <col min="233" max="236" width="3.85546875" style="211" customWidth="1"/>
    <col min="237" max="237" width="4.28515625" style="211" customWidth="1"/>
    <col min="238" max="238" width="4.140625" style="211" customWidth="1"/>
    <col min="239" max="240" width="3.85546875" style="211" customWidth="1"/>
    <col min="241" max="241" width="2.5703125" style="211" customWidth="1"/>
    <col min="242" max="242" width="1" style="211" customWidth="1"/>
    <col min="243" max="246" width="0" style="211" hidden="1" customWidth="1"/>
    <col min="247" max="263" width="5.28515625" style="211" customWidth="1"/>
    <col min="264" max="474" width="9.140625" style="211"/>
    <col min="475" max="475" width="1" style="211" customWidth="1"/>
    <col min="476" max="476" width="2.42578125" style="211" customWidth="1"/>
    <col min="477" max="477" width="2" style="211" customWidth="1"/>
    <col min="478" max="478" width="24.42578125" style="211" customWidth="1"/>
    <col min="479" max="481" width="3.85546875" style="211" customWidth="1"/>
    <col min="482" max="482" width="4" style="211" customWidth="1"/>
    <col min="483" max="483" width="4.140625" style="211" customWidth="1"/>
    <col min="484" max="486" width="3.85546875" style="211" customWidth="1"/>
    <col min="487" max="488" width="4.140625" style="211" customWidth="1"/>
    <col min="489" max="492" width="3.85546875" style="211" customWidth="1"/>
    <col min="493" max="493" width="4.28515625" style="211" customWidth="1"/>
    <col min="494" max="494" width="4.140625" style="211" customWidth="1"/>
    <col min="495" max="496" width="3.85546875" style="211" customWidth="1"/>
    <col min="497" max="497" width="2.5703125" style="211" customWidth="1"/>
    <col min="498" max="498" width="1" style="211" customWidth="1"/>
    <col min="499" max="502" width="0" style="211" hidden="1" customWidth="1"/>
    <col min="503" max="519" width="5.28515625" style="211" customWidth="1"/>
    <col min="520" max="730" width="9.140625" style="211"/>
    <col min="731" max="731" width="1" style="211" customWidth="1"/>
    <col min="732" max="732" width="2.42578125" style="211" customWidth="1"/>
    <col min="733" max="733" width="2" style="211" customWidth="1"/>
    <col min="734" max="734" width="24.42578125" style="211" customWidth="1"/>
    <col min="735" max="737" width="3.85546875" style="211" customWidth="1"/>
    <col min="738" max="738" width="4" style="211" customWidth="1"/>
    <col min="739" max="739" width="4.140625" style="211" customWidth="1"/>
    <col min="740" max="742" width="3.85546875" style="211" customWidth="1"/>
    <col min="743" max="744" width="4.140625" style="211" customWidth="1"/>
    <col min="745" max="748" width="3.85546875" style="211" customWidth="1"/>
    <col min="749" max="749" width="4.28515625" style="211" customWidth="1"/>
    <col min="750" max="750" width="4.140625" style="211" customWidth="1"/>
    <col min="751" max="752" width="3.85546875" style="211" customWidth="1"/>
    <col min="753" max="753" width="2.5703125" style="211" customWidth="1"/>
    <col min="754" max="754" width="1" style="211" customWidth="1"/>
    <col min="755" max="758" width="0" style="211" hidden="1" customWidth="1"/>
    <col min="759" max="775" width="5.28515625" style="211" customWidth="1"/>
    <col min="776" max="986" width="9.140625" style="211"/>
    <col min="987" max="987" width="1" style="211" customWidth="1"/>
    <col min="988" max="988" width="2.42578125" style="211" customWidth="1"/>
    <col min="989" max="989" width="2" style="211" customWidth="1"/>
    <col min="990" max="990" width="24.42578125" style="211" customWidth="1"/>
    <col min="991" max="993" width="3.85546875" style="211" customWidth="1"/>
    <col min="994" max="994" width="4" style="211" customWidth="1"/>
    <col min="995" max="995" width="4.140625" style="211" customWidth="1"/>
    <col min="996" max="998" width="3.85546875" style="211" customWidth="1"/>
    <col min="999" max="1000" width="4.140625" style="211" customWidth="1"/>
    <col min="1001" max="1004" width="3.85546875" style="211" customWidth="1"/>
    <col min="1005" max="1005" width="4.28515625" style="211" customWidth="1"/>
    <col min="1006" max="1006" width="4.140625" style="211" customWidth="1"/>
    <col min="1007" max="1008" width="3.85546875" style="211" customWidth="1"/>
    <col min="1009" max="1009" width="2.5703125" style="211" customWidth="1"/>
    <col min="1010" max="1010" width="1" style="211" customWidth="1"/>
    <col min="1011" max="1014" width="0" style="211" hidden="1" customWidth="1"/>
    <col min="1015" max="1031" width="5.28515625" style="211" customWidth="1"/>
    <col min="1032" max="1242" width="9.140625" style="211"/>
    <col min="1243" max="1243" width="1" style="211" customWidth="1"/>
    <col min="1244" max="1244" width="2.42578125" style="211" customWidth="1"/>
    <col min="1245" max="1245" width="2" style="211" customWidth="1"/>
    <col min="1246" max="1246" width="24.42578125" style="211" customWidth="1"/>
    <col min="1247" max="1249" width="3.85546875" style="211" customWidth="1"/>
    <col min="1250" max="1250" width="4" style="211" customWidth="1"/>
    <col min="1251" max="1251" width="4.140625" style="211" customWidth="1"/>
    <col min="1252" max="1254" width="3.85546875" style="211" customWidth="1"/>
    <col min="1255" max="1256" width="4.140625" style="211" customWidth="1"/>
    <col min="1257" max="1260" width="3.85546875" style="211" customWidth="1"/>
    <col min="1261" max="1261" width="4.28515625" style="211" customWidth="1"/>
    <col min="1262" max="1262" width="4.140625" style="211" customWidth="1"/>
    <col min="1263" max="1264" width="3.85546875" style="211" customWidth="1"/>
    <col min="1265" max="1265" width="2.5703125" style="211" customWidth="1"/>
    <col min="1266" max="1266" width="1" style="211" customWidth="1"/>
    <col min="1267" max="1270" width="0" style="211" hidden="1" customWidth="1"/>
    <col min="1271" max="1287" width="5.28515625" style="211" customWidth="1"/>
    <col min="1288" max="1498" width="9.140625" style="211"/>
    <col min="1499" max="1499" width="1" style="211" customWidth="1"/>
    <col min="1500" max="1500" width="2.42578125" style="211" customWidth="1"/>
    <col min="1501" max="1501" width="2" style="211" customWidth="1"/>
    <col min="1502" max="1502" width="24.42578125" style="211" customWidth="1"/>
    <col min="1503" max="1505" width="3.85546875" style="211" customWidth="1"/>
    <col min="1506" max="1506" width="4" style="211" customWidth="1"/>
    <col min="1507" max="1507" width="4.140625" style="211" customWidth="1"/>
    <col min="1508" max="1510" width="3.85546875" style="211" customWidth="1"/>
    <col min="1511" max="1512" width="4.140625" style="211" customWidth="1"/>
    <col min="1513" max="1516" width="3.85546875" style="211" customWidth="1"/>
    <col min="1517" max="1517" width="4.28515625" style="211" customWidth="1"/>
    <col min="1518" max="1518" width="4.140625" style="211" customWidth="1"/>
    <col min="1519" max="1520" width="3.85546875" style="211" customWidth="1"/>
    <col min="1521" max="1521" width="2.5703125" style="211" customWidth="1"/>
    <col min="1522" max="1522" width="1" style="211" customWidth="1"/>
    <col min="1523" max="1526" width="0" style="211" hidden="1" customWidth="1"/>
    <col min="1527" max="1543" width="5.28515625" style="211" customWidth="1"/>
    <col min="1544" max="1754" width="9.140625" style="211"/>
    <col min="1755" max="1755" width="1" style="211" customWidth="1"/>
    <col min="1756" max="1756" width="2.42578125" style="211" customWidth="1"/>
    <col min="1757" max="1757" width="2" style="211" customWidth="1"/>
    <col min="1758" max="1758" width="24.42578125" style="211" customWidth="1"/>
    <col min="1759" max="1761" width="3.85546875" style="211" customWidth="1"/>
    <col min="1762" max="1762" width="4" style="211" customWidth="1"/>
    <col min="1763" max="1763" width="4.140625" style="211" customWidth="1"/>
    <col min="1764" max="1766" width="3.85546875" style="211" customWidth="1"/>
    <col min="1767" max="1768" width="4.140625" style="211" customWidth="1"/>
    <col min="1769" max="1772" width="3.85546875" style="211" customWidth="1"/>
    <col min="1773" max="1773" width="4.28515625" style="211" customWidth="1"/>
    <col min="1774" max="1774" width="4.140625" style="211" customWidth="1"/>
    <col min="1775" max="1776" width="3.85546875" style="211" customWidth="1"/>
    <col min="1777" max="1777" width="2.5703125" style="211" customWidth="1"/>
    <col min="1778" max="1778" width="1" style="211" customWidth="1"/>
    <col min="1779" max="1782" width="0" style="211" hidden="1" customWidth="1"/>
    <col min="1783" max="1799" width="5.28515625" style="211" customWidth="1"/>
    <col min="1800" max="2010" width="9.140625" style="211"/>
    <col min="2011" max="2011" width="1" style="211" customWidth="1"/>
    <col min="2012" max="2012" width="2.42578125" style="211" customWidth="1"/>
    <col min="2013" max="2013" width="2" style="211" customWidth="1"/>
    <col min="2014" max="2014" width="24.42578125" style="211" customWidth="1"/>
    <col min="2015" max="2017" width="3.85546875" style="211" customWidth="1"/>
    <col min="2018" max="2018" width="4" style="211" customWidth="1"/>
    <col min="2019" max="2019" width="4.140625" style="211" customWidth="1"/>
    <col min="2020" max="2022" width="3.85546875" style="211" customWidth="1"/>
    <col min="2023" max="2024" width="4.140625" style="211" customWidth="1"/>
    <col min="2025" max="2028" width="3.85546875" style="211" customWidth="1"/>
    <col min="2029" max="2029" width="4.28515625" style="211" customWidth="1"/>
    <col min="2030" max="2030" width="4.140625" style="211" customWidth="1"/>
    <col min="2031" max="2032" width="3.85546875" style="211" customWidth="1"/>
    <col min="2033" max="2033" width="2.5703125" style="211" customWidth="1"/>
    <col min="2034" max="2034" width="1" style="211" customWidth="1"/>
    <col min="2035" max="2038" width="0" style="211" hidden="1" customWidth="1"/>
    <col min="2039" max="2055" width="5.28515625" style="211" customWidth="1"/>
    <col min="2056" max="2266" width="9.140625" style="211"/>
    <col min="2267" max="2267" width="1" style="211" customWidth="1"/>
    <col min="2268" max="2268" width="2.42578125" style="211" customWidth="1"/>
    <col min="2269" max="2269" width="2" style="211" customWidth="1"/>
    <col min="2270" max="2270" width="24.42578125" style="211" customWidth="1"/>
    <col min="2271" max="2273" width="3.85546875" style="211" customWidth="1"/>
    <col min="2274" max="2274" width="4" style="211" customWidth="1"/>
    <col min="2275" max="2275" width="4.140625" style="211" customWidth="1"/>
    <col min="2276" max="2278" width="3.85546875" style="211" customWidth="1"/>
    <col min="2279" max="2280" width="4.140625" style="211" customWidth="1"/>
    <col min="2281" max="2284" width="3.85546875" style="211" customWidth="1"/>
    <col min="2285" max="2285" width="4.28515625" style="211" customWidth="1"/>
    <col min="2286" max="2286" width="4.140625" style="211" customWidth="1"/>
    <col min="2287" max="2288" width="3.85546875" style="211" customWidth="1"/>
    <col min="2289" max="2289" width="2.5703125" style="211" customWidth="1"/>
    <col min="2290" max="2290" width="1" style="211" customWidth="1"/>
    <col min="2291" max="2294" width="0" style="211" hidden="1" customWidth="1"/>
    <col min="2295" max="2311" width="5.28515625" style="211" customWidth="1"/>
    <col min="2312" max="2522" width="9.140625" style="211"/>
    <col min="2523" max="2523" width="1" style="211" customWidth="1"/>
    <col min="2524" max="2524" width="2.42578125" style="211" customWidth="1"/>
    <col min="2525" max="2525" width="2" style="211" customWidth="1"/>
    <col min="2526" max="2526" width="24.42578125" style="211" customWidth="1"/>
    <col min="2527" max="2529" width="3.85546875" style="211" customWidth="1"/>
    <col min="2530" max="2530" width="4" style="211" customWidth="1"/>
    <col min="2531" max="2531" width="4.140625" style="211" customWidth="1"/>
    <col min="2532" max="2534" width="3.85546875" style="211" customWidth="1"/>
    <col min="2535" max="2536" width="4.140625" style="211" customWidth="1"/>
    <col min="2537" max="2540" width="3.85546875" style="211" customWidth="1"/>
    <col min="2541" max="2541" width="4.28515625" style="211" customWidth="1"/>
    <col min="2542" max="2542" width="4.140625" style="211" customWidth="1"/>
    <col min="2543" max="2544" width="3.85546875" style="211" customWidth="1"/>
    <col min="2545" max="2545" width="2.5703125" style="211" customWidth="1"/>
    <col min="2546" max="2546" width="1" style="211" customWidth="1"/>
    <col min="2547" max="2550" width="0" style="211" hidden="1" customWidth="1"/>
    <col min="2551" max="2567" width="5.28515625" style="211" customWidth="1"/>
    <col min="2568" max="2778" width="9.140625" style="211"/>
    <col min="2779" max="2779" width="1" style="211" customWidth="1"/>
    <col min="2780" max="2780" width="2.42578125" style="211" customWidth="1"/>
    <col min="2781" max="2781" width="2" style="211" customWidth="1"/>
    <col min="2782" max="2782" width="24.42578125" style="211" customWidth="1"/>
    <col min="2783" max="2785" width="3.85546875" style="211" customWidth="1"/>
    <col min="2786" max="2786" width="4" style="211" customWidth="1"/>
    <col min="2787" max="2787" width="4.140625" style="211" customWidth="1"/>
    <col min="2788" max="2790" width="3.85546875" style="211" customWidth="1"/>
    <col min="2791" max="2792" width="4.140625" style="211" customWidth="1"/>
    <col min="2793" max="2796" width="3.85546875" style="211" customWidth="1"/>
    <col min="2797" max="2797" width="4.28515625" style="211" customWidth="1"/>
    <col min="2798" max="2798" width="4.140625" style="211" customWidth="1"/>
    <col min="2799" max="2800" width="3.85546875" style="211" customWidth="1"/>
    <col min="2801" max="2801" width="2.5703125" style="211" customWidth="1"/>
    <col min="2802" max="2802" width="1" style="211" customWidth="1"/>
    <col min="2803" max="2806" width="0" style="211" hidden="1" customWidth="1"/>
    <col min="2807" max="2823" width="5.28515625" style="211" customWidth="1"/>
    <col min="2824" max="3034" width="9.140625" style="211"/>
    <col min="3035" max="3035" width="1" style="211" customWidth="1"/>
    <col min="3036" max="3036" width="2.42578125" style="211" customWidth="1"/>
    <col min="3037" max="3037" width="2" style="211" customWidth="1"/>
    <col min="3038" max="3038" width="24.42578125" style="211" customWidth="1"/>
    <col min="3039" max="3041" width="3.85546875" style="211" customWidth="1"/>
    <col min="3042" max="3042" width="4" style="211" customWidth="1"/>
    <col min="3043" max="3043" width="4.140625" style="211" customWidth="1"/>
    <col min="3044" max="3046" width="3.85546875" style="211" customWidth="1"/>
    <col min="3047" max="3048" width="4.140625" style="211" customWidth="1"/>
    <col min="3049" max="3052" width="3.85546875" style="211" customWidth="1"/>
    <col min="3053" max="3053" width="4.28515625" style="211" customWidth="1"/>
    <col min="3054" max="3054" width="4.140625" style="211" customWidth="1"/>
    <col min="3055" max="3056" width="3.85546875" style="211" customWidth="1"/>
    <col min="3057" max="3057" width="2.5703125" style="211" customWidth="1"/>
    <col min="3058" max="3058" width="1" style="211" customWidth="1"/>
    <col min="3059" max="3062" width="0" style="211" hidden="1" customWidth="1"/>
    <col min="3063" max="3079" width="5.28515625" style="211" customWidth="1"/>
    <col min="3080" max="3290" width="9.140625" style="211"/>
    <col min="3291" max="3291" width="1" style="211" customWidth="1"/>
    <col min="3292" max="3292" width="2.42578125" style="211" customWidth="1"/>
    <col min="3293" max="3293" width="2" style="211" customWidth="1"/>
    <col min="3294" max="3294" width="24.42578125" style="211" customWidth="1"/>
    <col min="3295" max="3297" width="3.85546875" style="211" customWidth="1"/>
    <col min="3298" max="3298" width="4" style="211" customWidth="1"/>
    <col min="3299" max="3299" width="4.140625" style="211" customWidth="1"/>
    <col min="3300" max="3302" width="3.85546875" style="211" customWidth="1"/>
    <col min="3303" max="3304" width="4.140625" style="211" customWidth="1"/>
    <col min="3305" max="3308" width="3.85546875" style="211" customWidth="1"/>
    <col min="3309" max="3309" width="4.28515625" style="211" customWidth="1"/>
    <col min="3310" max="3310" width="4.140625" style="211" customWidth="1"/>
    <col min="3311" max="3312" width="3.85546875" style="211" customWidth="1"/>
    <col min="3313" max="3313" width="2.5703125" style="211" customWidth="1"/>
    <col min="3314" max="3314" width="1" style="211" customWidth="1"/>
    <col min="3315" max="3318" width="0" style="211" hidden="1" customWidth="1"/>
    <col min="3319" max="3335" width="5.28515625" style="211" customWidth="1"/>
    <col min="3336" max="3546" width="9.140625" style="211"/>
    <col min="3547" max="3547" width="1" style="211" customWidth="1"/>
    <col min="3548" max="3548" width="2.42578125" style="211" customWidth="1"/>
    <col min="3549" max="3549" width="2" style="211" customWidth="1"/>
    <col min="3550" max="3550" width="24.42578125" style="211" customWidth="1"/>
    <col min="3551" max="3553" width="3.85546875" style="211" customWidth="1"/>
    <col min="3554" max="3554" width="4" style="211" customWidth="1"/>
    <col min="3555" max="3555" width="4.140625" style="211" customWidth="1"/>
    <col min="3556" max="3558" width="3.85546875" style="211" customWidth="1"/>
    <col min="3559" max="3560" width="4.140625" style="211" customWidth="1"/>
    <col min="3561" max="3564" width="3.85546875" style="211" customWidth="1"/>
    <col min="3565" max="3565" width="4.28515625" style="211" customWidth="1"/>
    <col min="3566" max="3566" width="4.140625" style="211" customWidth="1"/>
    <col min="3567" max="3568" width="3.85546875" style="211" customWidth="1"/>
    <col min="3569" max="3569" width="2.5703125" style="211" customWidth="1"/>
    <col min="3570" max="3570" width="1" style="211" customWidth="1"/>
    <col min="3571" max="3574" width="0" style="211" hidden="1" customWidth="1"/>
    <col min="3575" max="3591" width="5.28515625" style="211" customWidth="1"/>
    <col min="3592" max="3802" width="9.140625" style="211"/>
    <col min="3803" max="3803" width="1" style="211" customWidth="1"/>
    <col min="3804" max="3804" width="2.42578125" style="211" customWidth="1"/>
    <col min="3805" max="3805" width="2" style="211" customWidth="1"/>
    <col min="3806" max="3806" width="24.42578125" style="211" customWidth="1"/>
    <col min="3807" max="3809" width="3.85546875" style="211" customWidth="1"/>
    <col min="3810" max="3810" width="4" style="211" customWidth="1"/>
    <col min="3811" max="3811" width="4.140625" style="211" customWidth="1"/>
    <col min="3812" max="3814" width="3.85546875" style="211" customWidth="1"/>
    <col min="3815" max="3816" width="4.140625" style="211" customWidth="1"/>
    <col min="3817" max="3820" width="3.85546875" style="211" customWidth="1"/>
    <col min="3821" max="3821" width="4.28515625" style="211" customWidth="1"/>
    <col min="3822" max="3822" width="4.140625" style="211" customWidth="1"/>
    <col min="3823" max="3824" width="3.85546875" style="211" customWidth="1"/>
    <col min="3825" max="3825" width="2.5703125" style="211" customWidth="1"/>
    <col min="3826" max="3826" width="1" style="211" customWidth="1"/>
    <col min="3827" max="3830" width="0" style="211" hidden="1" customWidth="1"/>
    <col min="3831" max="3847" width="5.28515625" style="211" customWidth="1"/>
    <col min="3848" max="4058" width="9.140625" style="211"/>
    <col min="4059" max="4059" width="1" style="211" customWidth="1"/>
    <col min="4060" max="4060" width="2.42578125" style="211" customWidth="1"/>
    <col min="4061" max="4061" width="2" style="211" customWidth="1"/>
    <col min="4062" max="4062" width="24.42578125" style="211" customWidth="1"/>
    <col min="4063" max="4065" width="3.85546875" style="211" customWidth="1"/>
    <col min="4066" max="4066" width="4" style="211" customWidth="1"/>
    <col min="4067" max="4067" width="4.140625" style="211" customWidth="1"/>
    <col min="4068" max="4070" width="3.85546875" style="211" customWidth="1"/>
    <col min="4071" max="4072" width="4.140625" style="211" customWidth="1"/>
    <col min="4073" max="4076" width="3.85546875" style="211" customWidth="1"/>
    <col min="4077" max="4077" width="4.28515625" style="211" customWidth="1"/>
    <col min="4078" max="4078" width="4.140625" style="211" customWidth="1"/>
    <col min="4079" max="4080" width="3.85546875" style="211" customWidth="1"/>
    <col min="4081" max="4081" width="2.5703125" style="211" customWidth="1"/>
    <col min="4082" max="4082" width="1" style="211" customWidth="1"/>
    <col min="4083" max="4086" width="0" style="211" hidden="1" customWidth="1"/>
    <col min="4087" max="4103" width="5.28515625" style="211" customWidth="1"/>
    <col min="4104" max="4314" width="9.140625" style="211"/>
    <col min="4315" max="4315" width="1" style="211" customWidth="1"/>
    <col min="4316" max="4316" width="2.42578125" style="211" customWidth="1"/>
    <col min="4317" max="4317" width="2" style="211" customWidth="1"/>
    <col min="4318" max="4318" width="24.42578125" style="211" customWidth="1"/>
    <col min="4319" max="4321" width="3.85546875" style="211" customWidth="1"/>
    <col min="4322" max="4322" width="4" style="211" customWidth="1"/>
    <col min="4323" max="4323" width="4.140625" style="211" customWidth="1"/>
    <col min="4324" max="4326" width="3.85546875" style="211" customWidth="1"/>
    <col min="4327" max="4328" width="4.140625" style="211" customWidth="1"/>
    <col min="4329" max="4332" width="3.85546875" style="211" customWidth="1"/>
    <col min="4333" max="4333" width="4.28515625" style="211" customWidth="1"/>
    <col min="4334" max="4334" width="4.140625" style="211" customWidth="1"/>
    <col min="4335" max="4336" width="3.85546875" style="211" customWidth="1"/>
    <col min="4337" max="4337" width="2.5703125" style="211" customWidth="1"/>
    <col min="4338" max="4338" width="1" style="211" customWidth="1"/>
    <col min="4339" max="4342" width="0" style="211" hidden="1" customWidth="1"/>
    <col min="4343" max="4359" width="5.28515625" style="211" customWidth="1"/>
    <col min="4360" max="4570" width="9.140625" style="211"/>
    <col min="4571" max="4571" width="1" style="211" customWidth="1"/>
    <col min="4572" max="4572" width="2.42578125" style="211" customWidth="1"/>
    <col min="4573" max="4573" width="2" style="211" customWidth="1"/>
    <col min="4574" max="4574" width="24.42578125" style="211" customWidth="1"/>
    <col min="4575" max="4577" width="3.85546875" style="211" customWidth="1"/>
    <col min="4578" max="4578" width="4" style="211" customWidth="1"/>
    <col min="4579" max="4579" width="4.140625" style="211" customWidth="1"/>
    <col min="4580" max="4582" width="3.85546875" style="211" customWidth="1"/>
    <col min="4583" max="4584" width="4.140625" style="211" customWidth="1"/>
    <col min="4585" max="4588" width="3.85546875" style="211" customWidth="1"/>
    <col min="4589" max="4589" width="4.28515625" style="211" customWidth="1"/>
    <col min="4590" max="4590" width="4.140625" style="211" customWidth="1"/>
    <col min="4591" max="4592" width="3.85546875" style="211" customWidth="1"/>
    <col min="4593" max="4593" width="2.5703125" style="211" customWidth="1"/>
    <col min="4594" max="4594" width="1" style="211" customWidth="1"/>
    <col min="4595" max="4598" width="0" style="211" hidden="1" customWidth="1"/>
    <col min="4599" max="4615" width="5.28515625" style="211" customWidth="1"/>
    <col min="4616" max="4826" width="9.140625" style="211"/>
    <col min="4827" max="4827" width="1" style="211" customWidth="1"/>
    <col min="4828" max="4828" width="2.42578125" style="211" customWidth="1"/>
    <col min="4829" max="4829" width="2" style="211" customWidth="1"/>
    <col min="4830" max="4830" width="24.42578125" style="211" customWidth="1"/>
    <col min="4831" max="4833" width="3.85546875" style="211" customWidth="1"/>
    <col min="4834" max="4834" width="4" style="211" customWidth="1"/>
    <col min="4835" max="4835" width="4.140625" style="211" customWidth="1"/>
    <col min="4836" max="4838" width="3.85546875" style="211" customWidth="1"/>
    <col min="4839" max="4840" width="4.140625" style="211" customWidth="1"/>
    <col min="4841" max="4844" width="3.85546875" style="211" customWidth="1"/>
    <col min="4845" max="4845" width="4.28515625" style="211" customWidth="1"/>
    <col min="4846" max="4846" width="4.140625" style="211" customWidth="1"/>
    <col min="4847" max="4848" width="3.85546875" style="211" customWidth="1"/>
    <col min="4849" max="4849" width="2.5703125" style="211" customWidth="1"/>
    <col min="4850" max="4850" width="1" style="211" customWidth="1"/>
    <col min="4851" max="4854" width="0" style="211" hidden="1" customWidth="1"/>
    <col min="4855" max="4871" width="5.28515625" style="211" customWidth="1"/>
    <col min="4872" max="5082" width="9.140625" style="211"/>
    <col min="5083" max="5083" width="1" style="211" customWidth="1"/>
    <col min="5084" max="5084" width="2.42578125" style="211" customWidth="1"/>
    <col min="5085" max="5085" width="2" style="211" customWidth="1"/>
    <col min="5086" max="5086" width="24.42578125" style="211" customWidth="1"/>
    <col min="5087" max="5089" width="3.85546875" style="211" customWidth="1"/>
    <col min="5090" max="5090" width="4" style="211" customWidth="1"/>
    <col min="5091" max="5091" width="4.140625" style="211" customWidth="1"/>
    <col min="5092" max="5094" width="3.85546875" style="211" customWidth="1"/>
    <col min="5095" max="5096" width="4.140625" style="211" customWidth="1"/>
    <col min="5097" max="5100" width="3.85546875" style="211" customWidth="1"/>
    <col min="5101" max="5101" width="4.28515625" style="211" customWidth="1"/>
    <col min="5102" max="5102" width="4.140625" style="211" customWidth="1"/>
    <col min="5103" max="5104" width="3.85546875" style="211" customWidth="1"/>
    <col min="5105" max="5105" width="2.5703125" style="211" customWidth="1"/>
    <col min="5106" max="5106" width="1" style="211" customWidth="1"/>
    <col min="5107" max="5110" width="0" style="211" hidden="1" customWidth="1"/>
    <col min="5111" max="5127" width="5.28515625" style="211" customWidth="1"/>
    <col min="5128" max="5338" width="9.140625" style="211"/>
    <col min="5339" max="5339" width="1" style="211" customWidth="1"/>
    <col min="5340" max="5340" width="2.42578125" style="211" customWidth="1"/>
    <col min="5341" max="5341" width="2" style="211" customWidth="1"/>
    <col min="5342" max="5342" width="24.42578125" style="211" customWidth="1"/>
    <col min="5343" max="5345" width="3.85546875" style="211" customWidth="1"/>
    <col min="5346" max="5346" width="4" style="211" customWidth="1"/>
    <col min="5347" max="5347" width="4.140625" style="211" customWidth="1"/>
    <col min="5348" max="5350" width="3.85546875" style="211" customWidth="1"/>
    <col min="5351" max="5352" width="4.140625" style="211" customWidth="1"/>
    <col min="5353" max="5356" width="3.85546875" style="211" customWidth="1"/>
    <col min="5357" max="5357" width="4.28515625" style="211" customWidth="1"/>
    <col min="5358" max="5358" width="4.140625" style="211" customWidth="1"/>
    <col min="5359" max="5360" width="3.85546875" style="211" customWidth="1"/>
    <col min="5361" max="5361" width="2.5703125" style="211" customWidth="1"/>
    <col min="5362" max="5362" width="1" style="211" customWidth="1"/>
    <col min="5363" max="5366" width="0" style="211" hidden="1" customWidth="1"/>
    <col min="5367" max="5383" width="5.28515625" style="211" customWidth="1"/>
    <col min="5384" max="5594" width="9.140625" style="211"/>
    <col min="5595" max="5595" width="1" style="211" customWidth="1"/>
    <col min="5596" max="5596" width="2.42578125" style="211" customWidth="1"/>
    <col min="5597" max="5597" width="2" style="211" customWidth="1"/>
    <col min="5598" max="5598" width="24.42578125" style="211" customWidth="1"/>
    <col min="5599" max="5601" width="3.85546875" style="211" customWidth="1"/>
    <col min="5602" max="5602" width="4" style="211" customWidth="1"/>
    <col min="5603" max="5603" width="4.140625" style="211" customWidth="1"/>
    <col min="5604" max="5606" width="3.85546875" style="211" customWidth="1"/>
    <col min="5607" max="5608" width="4.140625" style="211" customWidth="1"/>
    <col min="5609" max="5612" width="3.85546875" style="211" customWidth="1"/>
    <col min="5613" max="5613" width="4.28515625" style="211" customWidth="1"/>
    <col min="5614" max="5614" width="4.140625" style="211" customWidth="1"/>
    <col min="5615" max="5616" width="3.85546875" style="211" customWidth="1"/>
    <col min="5617" max="5617" width="2.5703125" style="211" customWidth="1"/>
    <col min="5618" max="5618" width="1" style="211" customWidth="1"/>
    <col min="5619" max="5622" width="0" style="211" hidden="1" customWidth="1"/>
    <col min="5623" max="5639" width="5.28515625" style="211" customWidth="1"/>
    <col min="5640" max="5850" width="9.140625" style="211"/>
    <col min="5851" max="5851" width="1" style="211" customWidth="1"/>
    <col min="5852" max="5852" width="2.42578125" style="211" customWidth="1"/>
    <col min="5853" max="5853" width="2" style="211" customWidth="1"/>
    <col min="5854" max="5854" width="24.42578125" style="211" customWidth="1"/>
    <col min="5855" max="5857" width="3.85546875" style="211" customWidth="1"/>
    <col min="5858" max="5858" width="4" style="211" customWidth="1"/>
    <col min="5859" max="5859" width="4.140625" style="211" customWidth="1"/>
    <col min="5860" max="5862" width="3.85546875" style="211" customWidth="1"/>
    <col min="5863" max="5864" width="4.140625" style="211" customWidth="1"/>
    <col min="5865" max="5868" width="3.85546875" style="211" customWidth="1"/>
    <col min="5869" max="5869" width="4.28515625" style="211" customWidth="1"/>
    <col min="5870" max="5870" width="4.140625" style="211" customWidth="1"/>
    <col min="5871" max="5872" width="3.85546875" style="211" customWidth="1"/>
    <col min="5873" max="5873" width="2.5703125" style="211" customWidth="1"/>
    <col min="5874" max="5874" width="1" style="211" customWidth="1"/>
    <col min="5875" max="5878" width="0" style="211" hidden="1" customWidth="1"/>
    <col min="5879" max="5895" width="5.28515625" style="211" customWidth="1"/>
    <col min="5896" max="6106" width="9.140625" style="211"/>
    <col min="6107" max="6107" width="1" style="211" customWidth="1"/>
    <col min="6108" max="6108" width="2.42578125" style="211" customWidth="1"/>
    <col min="6109" max="6109" width="2" style="211" customWidth="1"/>
    <col min="6110" max="6110" width="24.42578125" style="211" customWidth="1"/>
    <col min="6111" max="6113" width="3.85546875" style="211" customWidth="1"/>
    <col min="6114" max="6114" width="4" style="211" customWidth="1"/>
    <col min="6115" max="6115" width="4.140625" style="211" customWidth="1"/>
    <col min="6116" max="6118" width="3.85546875" style="211" customWidth="1"/>
    <col min="6119" max="6120" width="4.140625" style="211" customWidth="1"/>
    <col min="6121" max="6124" width="3.85546875" style="211" customWidth="1"/>
    <col min="6125" max="6125" width="4.28515625" style="211" customWidth="1"/>
    <col min="6126" max="6126" width="4.140625" style="211" customWidth="1"/>
    <col min="6127" max="6128" width="3.85546875" style="211" customWidth="1"/>
    <col min="6129" max="6129" width="2.5703125" style="211" customWidth="1"/>
    <col min="6130" max="6130" width="1" style="211" customWidth="1"/>
    <col min="6131" max="6134" width="0" style="211" hidden="1" customWidth="1"/>
    <col min="6135" max="6151" width="5.28515625" style="211" customWidth="1"/>
    <col min="6152" max="6362" width="9.140625" style="211"/>
    <col min="6363" max="6363" width="1" style="211" customWidth="1"/>
    <col min="6364" max="6364" width="2.42578125" style="211" customWidth="1"/>
    <col min="6365" max="6365" width="2" style="211" customWidth="1"/>
    <col min="6366" max="6366" width="24.42578125" style="211" customWidth="1"/>
    <col min="6367" max="6369" width="3.85546875" style="211" customWidth="1"/>
    <col min="6370" max="6370" width="4" style="211" customWidth="1"/>
    <col min="6371" max="6371" width="4.140625" style="211" customWidth="1"/>
    <col min="6372" max="6374" width="3.85546875" style="211" customWidth="1"/>
    <col min="6375" max="6376" width="4.140625" style="211" customWidth="1"/>
    <col min="6377" max="6380" width="3.85546875" style="211" customWidth="1"/>
    <col min="6381" max="6381" width="4.28515625" style="211" customWidth="1"/>
    <col min="6382" max="6382" width="4.140625" style="211" customWidth="1"/>
    <col min="6383" max="6384" width="3.85546875" style="211" customWidth="1"/>
    <col min="6385" max="6385" width="2.5703125" style="211" customWidth="1"/>
    <col min="6386" max="6386" width="1" style="211" customWidth="1"/>
    <col min="6387" max="6390" width="0" style="211" hidden="1" customWidth="1"/>
    <col min="6391" max="6407" width="5.28515625" style="211" customWidth="1"/>
    <col min="6408" max="6618" width="9.140625" style="211"/>
    <col min="6619" max="6619" width="1" style="211" customWidth="1"/>
    <col min="6620" max="6620" width="2.42578125" style="211" customWidth="1"/>
    <col min="6621" max="6621" width="2" style="211" customWidth="1"/>
    <col min="6622" max="6622" width="24.42578125" style="211" customWidth="1"/>
    <col min="6623" max="6625" width="3.85546875" style="211" customWidth="1"/>
    <col min="6626" max="6626" width="4" style="211" customWidth="1"/>
    <col min="6627" max="6627" width="4.140625" style="211" customWidth="1"/>
    <col min="6628" max="6630" width="3.85546875" style="211" customWidth="1"/>
    <col min="6631" max="6632" width="4.140625" style="211" customWidth="1"/>
    <col min="6633" max="6636" width="3.85546875" style="211" customWidth="1"/>
    <col min="6637" max="6637" width="4.28515625" style="211" customWidth="1"/>
    <col min="6638" max="6638" width="4.140625" style="211" customWidth="1"/>
    <col min="6639" max="6640" width="3.85546875" style="211" customWidth="1"/>
    <col min="6641" max="6641" width="2.5703125" style="211" customWidth="1"/>
    <col min="6642" max="6642" width="1" style="211" customWidth="1"/>
    <col min="6643" max="6646" width="0" style="211" hidden="1" customWidth="1"/>
    <col min="6647" max="6663" width="5.28515625" style="211" customWidth="1"/>
    <col min="6664" max="6874" width="9.140625" style="211"/>
    <col min="6875" max="6875" width="1" style="211" customWidth="1"/>
    <col min="6876" max="6876" width="2.42578125" style="211" customWidth="1"/>
    <col min="6877" max="6877" width="2" style="211" customWidth="1"/>
    <col min="6878" max="6878" width="24.42578125" style="211" customWidth="1"/>
    <col min="6879" max="6881" width="3.85546875" style="211" customWidth="1"/>
    <col min="6882" max="6882" width="4" style="211" customWidth="1"/>
    <col min="6883" max="6883" width="4.140625" style="211" customWidth="1"/>
    <col min="6884" max="6886" width="3.85546875" style="211" customWidth="1"/>
    <col min="6887" max="6888" width="4.140625" style="211" customWidth="1"/>
    <col min="6889" max="6892" width="3.85546875" style="211" customWidth="1"/>
    <col min="6893" max="6893" width="4.28515625" style="211" customWidth="1"/>
    <col min="6894" max="6894" width="4.140625" style="211" customWidth="1"/>
    <col min="6895" max="6896" width="3.85546875" style="211" customWidth="1"/>
    <col min="6897" max="6897" width="2.5703125" style="211" customWidth="1"/>
    <col min="6898" max="6898" width="1" style="211" customWidth="1"/>
    <col min="6899" max="6902" width="0" style="211" hidden="1" customWidth="1"/>
    <col min="6903" max="6919" width="5.28515625" style="211" customWidth="1"/>
    <col min="6920" max="7130" width="9.140625" style="211"/>
    <col min="7131" max="7131" width="1" style="211" customWidth="1"/>
    <col min="7132" max="7132" width="2.42578125" style="211" customWidth="1"/>
    <col min="7133" max="7133" width="2" style="211" customWidth="1"/>
    <col min="7134" max="7134" width="24.42578125" style="211" customWidth="1"/>
    <col min="7135" max="7137" width="3.85546875" style="211" customWidth="1"/>
    <col min="7138" max="7138" width="4" style="211" customWidth="1"/>
    <col min="7139" max="7139" width="4.140625" style="211" customWidth="1"/>
    <col min="7140" max="7142" width="3.85546875" style="211" customWidth="1"/>
    <col min="7143" max="7144" width="4.140625" style="211" customWidth="1"/>
    <col min="7145" max="7148" width="3.85546875" style="211" customWidth="1"/>
    <col min="7149" max="7149" width="4.28515625" style="211" customWidth="1"/>
    <col min="7150" max="7150" width="4.140625" style="211" customWidth="1"/>
    <col min="7151" max="7152" width="3.85546875" style="211" customWidth="1"/>
    <col min="7153" max="7153" width="2.5703125" style="211" customWidth="1"/>
    <col min="7154" max="7154" width="1" style="211" customWidth="1"/>
    <col min="7155" max="7158" width="0" style="211" hidden="1" customWidth="1"/>
    <col min="7159" max="7175" width="5.28515625" style="211" customWidth="1"/>
    <col min="7176" max="7386" width="9.140625" style="211"/>
    <col min="7387" max="7387" width="1" style="211" customWidth="1"/>
    <col min="7388" max="7388" width="2.42578125" style="211" customWidth="1"/>
    <col min="7389" max="7389" width="2" style="211" customWidth="1"/>
    <col min="7390" max="7390" width="24.42578125" style="211" customWidth="1"/>
    <col min="7391" max="7393" width="3.85546875" style="211" customWidth="1"/>
    <col min="7394" max="7394" width="4" style="211" customWidth="1"/>
    <col min="7395" max="7395" width="4.140625" style="211" customWidth="1"/>
    <col min="7396" max="7398" width="3.85546875" style="211" customWidth="1"/>
    <col min="7399" max="7400" width="4.140625" style="211" customWidth="1"/>
    <col min="7401" max="7404" width="3.85546875" style="211" customWidth="1"/>
    <col min="7405" max="7405" width="4.28515625" style="211" customWidth="1"/>
    <col min="7406" max="7406" width="4.140625" style="211" customWidth="1"/>
    <col min="7407" max="7408" width="3.85546875" style="211" customWidth="1"/>
    <col min="7409" max="7409" width="2.5703125" style="211" customWidth="1"/>
    <col min="7410" max="7410" width="1" style="211" customWidth="1"/>
    <col min="7411" max="7414" width="0" style="211" hidden="1" customWidth="1"/>
    <col min="7415" max="7431" width="5.28515625" style="211" customWidth="1"/>
    <col min="7432" max="7642" width="9.140625" style="211"/>
    <col min="7643" max="7643" width="1" style="211" customWidth="1"/>
    <col min="7644" max="7644" width="2.42578125" style="211" customWidth="1"/>
    <col min="7645" max="7645" width="2" style="211" customWidth="1"/>
    <col min="7646" max="7646" width="24.42578125" style="211" customWidth="1"/>
    <col min="7647" max="7649" width="3.85546875" style="211" customWidth="1"/>
    <col min="7650" max="7650" width="4" style="211" customWidth="1"/>
    <col min="7651" max="7651" width="4.140625" style="211" customWidth="1"/>
    <col min="7652" max="7654" width="3.85546875" style="211" customWidth="1"/>
    <col min="7655" max="7656" width="4.140625" style="211" customWidth="1"/>
    <col min="7657" max="7660" width="3.85546875" style="211" customWidth="1"/>
    <col min="7661" max="7661" width="4.28515625" style="211" customWidth="1"/>
    <col min="7662" max="7662" width="4.140625" style="211" customWidth="1"/>
    <col min="7663" max="7664" width="3.85546875" style="211" customWidth="1"/>
    <col min="7665" max="7665" width="2.5703125" style="211" customWidth="1"/>
    <col min="7666" max="7666" width="1" style="211" customWidth="1"/>
    <col min="7667" max="7670" width="0" style="211" hidden="1" customWidth="1"/>
    <col min="7671" max="7687" width="5.28515625" style="211" customWidth="1"/>
    <col min="7688" max="7898" width="9.140625" style="211"/>
    <col min="7899" max="7899" width="1" style="211" customWidth="1"/>
    <col min="7900" max="7900" width="2.42578125" style="211" customWidth="1"/>
    <col min="7901" max="7901" width="2" style="211" customWidth="1"/>
    <col min="7902" max="7902" width="24.42578125" style="211" customWidth="1"/>
    <col min="7903" max="7905" width="3.85546875" style="211" customWidth="1"/>
    <col min="7906" max="7906" width="4" style="211" customWidth="1"/>
    <col min="7907" max="7907" width="4.140625" style="211" customWidth="1"/>
    <col min="7908" max="7910" width="3.85546875" style="211" customWidth="1"/>
    <col min="7911" max="7912" width="4.140625" style="211" customWidth="1"/>
    <col min="7913" max="7916" width="3.85546875" style="211" customWidth="1"/>
    <col min="7917" max="7917" width="4.28515625" style="211" customWidth="1"/>
    <col min="7918" max="7918" width="4.140625" style="211" customWidth="1"/>
    <col min="7919" max="7920" width="3.85546875" style="211" customWidth="1"/>
    <col min="7921" max="7921" width="2.5703125" style="211" customWidth="1"/>
    <col min="7922" max="7922" width="1" style="211" customWidth="1"/>
    <col min="7923" max="7926" width="0" style="211" hidden="1" customWidth="1"/>
    <col min="7927" max="7943" width="5.28515625" style="211" customWidth="1"/>
    <col min="7944" max="8154" width="9.140625" style="211"/>
    <col min="8155" max="8155" width="1" style="211" customWidth="1"/>
    <col min="8156" max="8156" width="2.42578125" style="211" customWidth="1"/>
    <col min="8157" max="8157" width="2" style="211" customWidth="1"/>
    <col min="8158" max="8158" width="24.42578125" style="211" customWidth="1"/>
    <col min="8159" max="8161" width="3.85546875" style="211" customWidth="1"/>
    <col min="8162" max="8162" width="4" style="211" customWidth="1"/>
    <col min="8163" max="8163" width="4.140625" style="211" customWidth="1"/>
    <col min="8164" max="8166" width="3.85546875" style="211" customWidth="1"/>
    <col min="8167" max="8168" width="4.140625" style="211" customWidth="1"/>
    <col min="8169" max="8172" width="3.85546875" style="211" customWidth="1"/>
    <col min="8173" max="8173" width="4.28515625" style="211" customWidth="1"/>
    <col min="8174" max="8174" width="4.140625" style="211" customWidth="1"/>
    <col min="8175" max="8176" width="3.85546875" style="211" customWidth="1"/>
    <col min="8177" max="8177" width="2.5703125" style="211" customWidth="1"/>
    <col min="8178" max="8178" width="1" style="211" customWidth="1"/>
    <col min="8179" max="8182" width="0" style="211" hidden="1" customWidth="1"/>
    <col min="8183" max="8199" width="5.28515625" style="211" customWidth="1"/>
    <col min="8200" max="8410" width="9.140625" style="211"/>
    <col min="8411" max="8411" width="1" style="211" customWidth="1"/>
    <col min="8412" max="8412" width="2.42578125" style="211" customWidth="1"/>
    <col min="8413" max="8413" width="2" style="211" customWidth="1"/>
    <col min="8414" max="8414" width="24.42578125" style="211" customWidth="1"/>
    <col min="8415" max="8417" width="3.85546875" style="211" customWidth="1"/>
    <col min="8418" max="8418" width="4" style="211" customWidth="1"/>
    <col min="8419" max="8419" width="4.140625" style="211" customWidth="1"/>
    <col min="8420" max="8422" width="3.85546875" style="211" customWidth="1"/>
    <col min="8423" max="8424" width="4.140625" style="211" customWidth="1"/>
    <col min="8425" max="8428" width="3.85546875" style="211" customWidth="1"/>
    <col min="8429" max="8429" width="4.28515625" style="211" customWidth="1"/>
    <col min="8430" max="8430" width="4.140625" style="211" customWidth="1"/>
    <col min="8431" max="8432" width="3.85546875" style="211" customWidth="1"/>
    <col min="8433" max="8433" width="2.5703125" style="211" customWidth="1"/>
    <col min="8434" max="8434" width="1" style="211" customWidth="1"/>
    <col min="8435" max="8438" width="0" style="211" hidden="1" customWidth="1"/>
    <col min="8439" max="8455" width="5.28515625" style="211" customWidth="1"/>
    <col min="8456" max="8666" width="9.140625" style="211"/>
    <col min="8667" max="8667" width="1" style="211" customWidth="1"/>
    <col min="8668" max="8668" width="2.42578125" style="211" customWidth="1"/>
    <col min="8669" max="8669" width="2" style="211" customWidth="1"/>
    <col min="8670" max="8670" width="24.42578125" style="211" customWidth="1"/>
    <col min="8671" max="8673" width="3.85546875" style="211" customWidth="1"/>
    <col min="8674" max="8674" width="4" style="211" customWidth="1"/>
    <col min="8675" max="8675" width="4.140625" style="211" customWidth="1"/>
    <col min="8676" max="8678" width="3.85546875" style="211" customWidth="1"/>
    <col min="8679" max="8680" width="4.140625" style="211" customWidth="1"/>
    <col min="8681" max="8684" width="3.85546875" style="211" customWidth="1"/>
    <col min="8685" max="8685" width="4.28515625" style="211" customWidth="1"/>
    <col min="8686" max="8686" width="4.140625" style="211" customWidth="1"/>
    <col min="8687" max="8688" width="3.85546875" style="211" customWidth="1"/>
    <col min="8689" max="8689" width="2.5703125" style="211" customWidth="1"/>
    <col min="8690" max="8690" width="1" style="211" customWidth="1"/>
    <col min="8691" max="8694" width="0" style="211" hidden="1" customWidth="1"/>
    <col min="8695" max="8711" width="5.28515625" style="211" customWidth="1"/>
    <col min="8712" max="8922" width="9.140625" style="211"/>
    <col min="8923" max="8923" width="1" style="211" customWidth="1"/>
    <col min="8924" max="8924" width="2.42578125" style="211" customWidth="1"/>
    <col min="8925" max="8925" width="2" style="211" customWidth="1"/>
    <col min="8926" max="8926" width="24.42578125" style="211" customWidth="1"/>
    <col min="8927" max="8929" width="3.85546875" style="211" customWidth="1"/>
    <col min="8930" max="8930" width="4" style="211" customWidth="1"/>
    <col min="8931" max="8931" width="4.140625" style="211" customWidth="1"/>
    <col min="8932" max="8934" width="3.85546875" style="211" customWidth="1"/>
    <col min="8935" max="8936" width="4.140625" style="211" customWidth="1"/>
    <col min="8937" max="8940" width="3.85546875" style="211" customWidth="1"/>
    <col min="8941" max="8941" width="4.28515625" style="211" customWidth="1"/>
    <col min="8942" max="8942" width="4.140625" style="211" customWidth="1"/>
    <col min="8943" max="8944" width="3.85546875" style="211" customWidth="1"/>
    <col min="8945" max="8945" width="2.5703125" style="211" customWidth="1"/>
    <col min="8946" max="8946" width="1" style="211" customWidth="1"/>
    <col min="8947" max="8950" width="0" style="211" hidden="1" customWidth="1"/>
    <col min="8951" max="8967" width="5.28515625" style="211" customWidth="1"/>
    <col min="8968" max="9178" width="9.140625" style="211"/>
    <col min="9179" max="9179" width="1" style="211" customWidth="1"/>
    <col min="9180" max="9180" width="2.42578125" style="211" customWidth="1"/>
    <col min="9181" max="9181" width="2" style="211" customWidth="1"/>
    <col min="9182" max="9182" width="24.42578125" style="211" customWidth="1"/>
    <col min="9183" max="9185" width="3.85546875" style="211" customWidth="1"/>
    <col min="9186" max="9186" width="4" style="211" customWidth="1"/>
    <col min="9187" max="9187" width="4.140625" style="211" customWidth="1"/>
    <col min="9188" max="9190" width="3.85546875" style="211" customWidth="1"/>
    <col min="9191" max="9192" width="4.140625" style="211" customWidth="1"/>
    <col min="9193" max="9196" width="3.85546875" style="211" customWidth="1"/>
    <col min="9197" max="9197" width="4.28515625" style="211" customWidth="1"/>
    <col min="9198" max="9198" width="4.140625" style="211" customWidth="1"/>
    <col min="9199" max="9200" width="3.85546875" style="211" customWidth="1"/>
    <col min="9201" max="9201" width="2.5703125" style="211" customWidth="1"/>
    <col min="9202" max="9202" width="1" style="211" customWidth="1"/>
    <col min="9203" max="9206" width="0" style="211" hidden="1" customWidth="1"/>
    <col min="9207" max="9223" width="5.28515625" style="211" customWidth="1"/>
    <col min="9224" max="9434" width="9.140625" style="211"/>
    <col min="9435" max="9435" width="1" style="211" customWidth="1"/>
    <col min="9436" max="9436" width="2.42578125" style="211" customWidth="1"/>
    <col min="9437" max="9437" width="2" style="211" customWidth="1"/>
    <col min="9438" max="9438" width="24.42578125" style="211" customWidth="1"/>
    <col min="9439" max="9441" width="3.85546875" style="211" customWidth="1"/>
    <col min="9442" max="9442" width="4" style="211" customWidth="1"/>
    <col min="9443" max="9443" width="4.140625" style="211" customWidth="1"/>
    <col min="9444" max="9446" width="3.85546875" style="211" customWidth="1"/>
    <col min="9447" max="9448" width="4.140625" style="211" customWidth="1"/>
    <col min="9449" max="9452" width="3.85546875" style="211" customWidth="1"/>
    <col min="9453" max="9453" width="4.28515625" style="211" customWidth="1"/>
    <col min="9454" max="9454" width="4.140625" style="211" customWidth="1"/>
    <col min="9455" max="9456" width="3.85546875" style="211" customWidth="1"/>
    <col min="9457" max="9457" width="2.5703125" style="211" customWidth="1"/>
    <col min="9458" max="9458" width="1" style="211" customWidth="1"/>
    <col min="9459" max="9462" width="0" style="211" hidden="1" customWidth="1"/>
    <col min="9463" max="9479" width="5.28515625" style="211" customWidth="1"/>
    <col min="9480" max="9690" width="9.140625" style="211"/>
    <col min="9691" max="9691" width="1" style="211" customWidth="1"/>
    <col min="9692" max="9692" width="2.42578125" style="211" customWidth="1"/>
    <col min="9693" max="9693" width="2" style="211" customWidth="1"/>
    <col min="9694" max="9694" width="24.42578125" style="211" customWidth="1"/>
    <col min="9695" max="9697" width="3.85546875" style="211" customWidth="1"/>
    <col min="9698" max="9698" width="4" style="211" customWidth="1"/>
    <col min="9699" max="9699" width="4.140625" style="211" customWidth="1"/>
    <col min="9700" max="9702" width="3.85546875" style="211" customWidth="1"/>
    <col min="9703" max="9704" width="4.140625" style="211" customWidth="1"/>
    <col min="9705" max="9708" width="3.85546875" style="211" customWidth="1"/>
    <col min="9709" max="9709" width="4.28515625" style="211" customWidth="1"/>
    <col min="9710" max="9710" width="4.140625" style="211" customWidth="1"/>
    <col min="9711" max="9712" width="3.85546875" style="211" customWidth="1"/>
    <col min="9713" max="9713" width="2.5703125" style="211" customWidth="1"/>
    <col min="9714" max="9714" width="1" style="211" customWidth="1"/>
    <col min="9715" max="9718" width="0" style="211" hidden="1" customWidth="1"/>
    <col min="9719" max="9735" width="5.28515625" style="211" customWidth="1"/>
    <col min="9736" max="9946" width="9.140625" style="211"/>
    <col min="9947" max="9947" width="1" style="211" customWidth="1"/>
    <col min="9948" max="9948" width="2.42578125" style="211" customWidth="1"/>
    <col min="9949" max="9949" width="2" style="211" customWidth="1"/>
    <col min="9950" max="9950" width="24.42578125" style="211" customWidth="1"/>
    <col min="9951" max="9953" width="3.85546875" style="211" customWidth="1"/>
    <col min="9954" max="9954" width="4" style="211" customWidth="1"/>
    <col min="9955" max="9955" width="4.140625" style="211" customWidth="1"/>
    <col min="9956" max="9958" width="3.85546875" style="211" customWidth="1"/>
    <col min="9959" max="9960" width="4.140625" style="211" customWidth="1"/>
    <col min="9961" max="9964" width="3.85546875" style="211" customWidth="1"/>
    <col min="9965" max="9965" width="4.28515625" style="211" customWidth="1"/>
    <col min="9966" max="9966" width="4.140625" style="211" customWidth="1"/>
    <col min="9967" max="9968" width="3.85546875" style="211" customWidth="1"/>
    <col min="9969" max="9969" width="2.5703125" style="211" customWidth="1"/>
    <col min="9970" max="9970" width="1" style="211" customWidth="1"/>
    <col min="9971" max="9974" width="0" style="211" hidden="1" customWidth="1"/>
    <col min="9975" max="9991" width="5.28515625" style="211" customWidth="1"/>
    <col min="9992" max="10202" width="9.140625" style="211"/>
    <col min="10203" max="10203" width="1" style="211" customWidth="1"/>
    <col min="10204" max="10204" width="2.42578125" style="211" customWidth="1"/>
    <col min="10205" max="10205" width="2" style="211" customWidth="1"/>
    <col min="10206" max="10206" width="24.42578125" style="211" customWidth="1"/>
    <col min="10207" max="10209" width="3.85546875" style="211" customWidth="1"/>
    <col min="10210" max="10210" width="4" style="211" customWidth="1"/>
    <col min="10211" max="10211" width="4.140625" style="211" customWidth="1"/>
    <col min="10212" max="10214" width="3.85546875" style="211" customWidth="1"/>
    <col min="10215" max="10216" width="4.140625" style="211" customWidth="1"/>
    <col min="10217" max="10220" width="3.85546875" style="211" customWidth="1"/>
    <col min="10221" max="10221" width="4.28515625" style="211" customWidth="1"/>
    <col min="10222" max="10222" width="4.140625" style="211" customWidth="1"/>
    <col min="10223" max="10224" width="3.85546875" style="211" customWidth="1"/>
    <col min="10225" max="10225" width="2.5703125" style="211" customWidth="1"/>
    <col min="10226" max="10226" width="1" style="211" customWidth="1"/>
    <col min="10227" max="10230" width="0" style="211" hidden="1" customWidth="1"/>
    <col min="10231" max="10247" width="5.28515625" style="211" customWidth="1"/>
    <col min="10248" max="10458" width="9.140625" style="211"/>
    <col min="10459" max="10459" width="1" style="211" customWidth="1"/>
    <col min="10460" max="10460" width="2.42578125" style="211" customWidth="1"/>
    <col min="10461" max="10461" width="2" style="211" customWidth="1"/>
    <col min="10462" max="10462" width="24.42578125" style="211" customWidth="1"/>
    <col min="10463" max="10465" width="3.85546875" style="211" customWidth="1"/>
    <col min="10466" max="10466" width="4" style="211" customWidth="1"/>
    <col min="10467" max="10467" width="4.140625" style="211" customWidth="1"/>
    <col min="10468" max="10470" width="3.85546875" style="211" customWidth="1"/>
    <col min="10471" max="10472" width="4.140625" style="211" customWidth="1"/>
    <col min="10473" max="10476" width="3.85546875" style="211" customWidth="1"/>
    <col min="10477" max="10477" width="4.28515625" style="211" customWidth="1"/>
    <col min="10478" max="10478" width="4.140625" style="211" customWidth="1"/>
    <col min="10479" max="10480" width="3.85546875" style="211" customWidth="1"/>
    <col min="10481" max="10481" width="2.5703125" style="211" customWidth="1"/>
    <col min="10482" max="10482" width="1" style="211" customWidth="1"/>
    <col min="10483" max="10486" width="0" style="211" hidden="1" customWidth="1"/>
    <col min="10487" max="10503" width="5.28515625" style="211" customWidth="1"/>
    <col min="10504" max="10714" width="9.140625" style="211"/>
    <col min="10715" max="10715" width="1" style="211" customWidth="1"/>
    <col min="10716" max="10716" width="2.42578125" style="211" customWidth="1"/>
    <col min="10717" max="10717" width="2" style="211" customWidth="1"/>
    <col min="10718" max="10718" width="24.42578125" style="211" customWidth="1"/>
    <col min="10719" max="10721" width="3.85546875" style="211" customWidth="1"/>
    <col min="10722" max="10722" width="4" style="211" customWidth="1"/>
    <col min="10723" max="10723" width="4.140625" style="211" customWidth="1"/>
    <col min="10724" max="10726" width="3.85546875" style="211" customWidth="1"/>
    <col min="10727" max="10728" width="4.140625" style="211" customWidth="1"/>
    <col min="10729" max="10732" width="3.85546875" style="211" customWidth="1"/>
    <col min="10733" max="10733" width="4.28515625" style="211" customWidth="1"/>
    <col min="10734" max="10734" width="4.140625" style="211" customWidth="1"/>
    <col min="10735" max="10736" width="3.85546875" style="211" customWidth="1"/>
    <col min="10737" max="10737" width="2.5703125" style="211" customWidth="1"/>
    <col min="10738" max="10738" width="1" style="211" customWidth="1"/>
    <col min="10739" max="10742" width="0" style="211" hidden="1" customWidth="1"/>
    <col min="10743" max="10759" width="5.28515625" style="211" customWidth="1"/>
    <col min="10760" max="10970" width="9.140625" style="211"/>
    <col min="10971" max="10971" width="1" style="211" customWidth="1"/>
    <col min="10972" max="10972" width="2.42578125" style="211" customWidth="1"/>
    <col min="10973" max="10973" width="2" style="211" customWidth="1"/>
    <col min="10974" max="10974" width="24.42578125" style="211" customWidth="1"/>
    <col min="10975" max="10977" width="3.85546875" style="211" customWidth="1"/>
    <col min="10978" max="10978" width="4" style="211" customWidth="1"/>
    <col min="10979" max="10979" width="4.140625" style="211" customWidth="1"/>
    <col min="10980" max="10982" width="3.85546875" style="211" customWidth="1"/>
    <col min="10983" max="10984" width="4.140625" style="211" customWidth="1"/>
    <col min="10985" max="10988" width="3.85546875" style="211" customWidth="1"/>
    <col min="10989" max="10989" width="4.28515625" style="211" customWidth="1"/>
    <col min="10990" max="10990" width="4.140625" style="211" customWidth="1"/>
    <col min="10991" max="10992" width="3.85546875" style="211" customWidth="1"/>
    <col min="10993" max="10993" width="2.5703125" style="211" customWidth="1"/>
    <col min="10994" max="10994" width="1" style="211" customWidth="1"/>
    <col min="10995" max="10998" width="0" style="211" hidden="1" customWidth="1"/>
    <col min="10999" max="11015" width="5.28515625" style="211" customWidth="1"/>
    <col min="11016" max="11226" width="9.140625" style="211"/>
    <col min="11227" max="11227" width="1" style="211" customWidth="1"/>
    <col min="11228" max="11228" width="2.42578125" style="211" customWidth="1"/>
    <col min="11229" max="11229" width="2" style="211" customWidth="1"/>
    <col min="11230" max="11230" width="24.42578125" style="211" customWidth="1"/>
    <col min="11231" max="11233" width="3.85546875" style="211" customWidth="1"/>
    <col min="11234" max="11234" width="4" style="211" customWidth="1"/>
    <col min="11235" max="11235" width="4.140625" style="211" customWidth="1"/>
    <col min="11236" max="11238" width="3.85546875" style="211" customWidth="1"/>
    <col min="11239" max="11240" width="4.140625" style="211" customWidth="1"/>
    <col min="11241" max="11244" width="3.85546875" style="211" customWidth="1"/>
    <col min="11245" max="11245" width="4.28515625" style="211" customWidth="1"/>
    <col min="11246" max="11246" width="4.140625" style="211" customWidth="1"/>
    <col min="11247" max="11248" width="3.85546875" style="211" customWidth="1"/>
    <col min="11249" max="11249" width="2.5703125" style="211" customWidth="1"/>
    <col min="11250" max="11250" width="1" style="211" customWidth="1"/>
    <col min="11251" max="11254" width="0" style="211" hidden="1" customWidth="1"/>
    <col min="11255" max="11271" width="5.28515625" style="211" customWidth="1"/>
    <col min="11272" max="11482" width="9.140625" style="211"/>
    <col min="11483" max="11483" width="1" style="211" customWidth="1"/>
    <col min="11484" max="11484" width="2.42578125" style="211" customWidth="1"/>
    <col min="11485" max="11485" width="2" style="211" customWidth="1"/>
    <col min="11486" max="11486" width="24.42578125" style="211" customWidth="1"/>
    <col min="11487" max="11489" width="3.85546875" style="211" customWidth="1"/>
    <col min="11490" max="11490" width="4" style="211" customWidth="1"/>
    <col min="11491" max="11491" width="4.140625" style="211" customWidth="1"/>
    <col min="11492" max="11494" width="3.85546875" style="211" customWidth="1"/>
    <col min="11495" max="11496" width="4.140625" style="211" customWidth="1"/>
    <col min="11497" max="11500" width="3.85546875" style="211" customWidth="1"/>
    <col min="11501" max="11501" width="4.28515625" style="211" customWidth="1"/>
    <col min="11502" max="11502" width="4.140625" style="211" customWidth="1"/>
    <col min="11503" max="11504" width="3.85546875" style="211" customWidth="1"/>
    <col min="11505" max="11505" width="2.5703125" style="211" customWidth="1"/>
    <col min="11506" max="11506" width="1" style="211" customWidth="1"/>
    <col min="11507" max="11510" width="0" style="211" hidden="1" customWidth="1"/>
    <col min="11511" max="11527" width="5.28515625" style="211" customWidth="1"/>
    <col min="11528" max="11738" width="9.140625" style="211"/>
    <col min="11739" max="11739" width="1" style="211" customWidth="1"/>
    <col min="11740" max="11740" width="2.42578125" style="211" customWidth="1"/>
    <col min="11741" max="11741" width="2" style="211" customWidth="1"/>
    <col min="11742" max="11742" width="24.42578125" style="211" customWidth="1"/>
    <col min="11743" max="11745" width="3.85546875" style="211" customWidth="1"/>
    <col min="11746" max="11746" width="4" style="211" customWidth="1"/>
    <col min="11747" max="11747" width="4.140625" style="211" customWidth="1"/>
    <col min="11748" max="11750" width="3.85546875" style="211" customWidth="1"/>
    <col min="11751" max="11752" width="4.140625" style="211" customWidth="1"/>
    <col min="11753" max="11756" width="3.85546875" style="211" customWidth="1"/>
    <col min="11757" max="11757" width="4.28515625" style="211" customWidth="1"/>
    <col min="11758" max="11758" width="4.140625" style="211" customWidth="1"/>
    <col min="11759" max="11760" width="3.85546875" style="211" customWidth="1"/>
    <col min="11761" max="11761" width="2.5703125" style="211" customWidth="1"/>
    <col min="11762" max="11762" width="1" style="211" customWidth="1"/>
    <col min="11763" max="11766" width="0" style="211" hidden="1" customWidth="1"/>
    <col min="11767" max="11783" width="5.28515625" style="211" customWidth="1"/>
    <col min="11784" max="11994" width="9.140625" style="211"/>
    <col min="11995" max="11995" width="1" style="211" customWidth="1"/>
    <col min="11996" max="11996" width="2.42578125" style="211" customWidth="1"/>
    <col min="11997" max="11997" width="2" style="211" customWidth="1"/>
    <col min="11998" max="11998" width="24.42578125" style="211" customWidth="1"/>
    <col min="11999" max="12001" width="3.85546875" style="211" customWidth="1"/>
    <col min="12002" max="12002" width="4" style="211" customWidth="1"/>
    <col min="12003" max="12003" width="4.140625" style="211" customWidth="1"/>
    <col min="12004" max="12006" width="3.85546875" style="211" customWidth="1"/>
    <col min="12007" max="12008" width="4.140625" style="211" customWidth="1"/>
    <col min="12009" max="12012" width="3.85546875" style="211" customWidth="1"/>
    <col min="12013" max="12013" width="4.28515625" style="211" customWidth="1"/>
    <col min="12014" max="12014" width="4.140625" style="211" customWidth="1"/>
    <col min="12015" max="12016" width="3.85546875" style="211" customWidth="1"/>
    <col min="12017" max="12017" width="2.5703125" style="211" customWidth="1"/>
    <col min="12018" max="12018" width="1" style="211" customWidth="1"/>
    <col min="12019" max="12022" width="0" style="211" hidden="1" customWidth="1"/>
    <col min="12023" max="12039" width="5.28515625" style="211" customWidth="1"/>
    <col min="12040" max="12250" width="9.140625" style="211"/>
    <col min="12251" max="12251" width="1" style="211" customWidth="1"/>
    <col min="12252" max="12252" width="2.42578125" style="211" customWidth="1"/>
    <col min="12253" max="12253" width="2" style="211" customWidth="1"/>
    <col min="12254" max="12254" width="24.42578125" style="211" customWidth="1"/>
    <col min="12255" max="12257" width="3.85546875" style="211" customWidth="1"/>
    <col min="12258" max="12258" width="4" style="211" customWidth="1"/>
    <col min="12259" max="12259" width="4.140625" style="211" customWidth="1"/>
    <col min="12260" max="12262" width="3.85546875" style="211" customWidth="1"/>
    <col min="12263" max="12264" width="4.140625" style="211" customWidth="1"/>
    <col min="12265" max="12268" width="3.85546875" style="211" customWidth="1"/>
    <col min="12269" max="12269" width="4.28515625" style="211" customWidth="1"/>
    <col min="12270" max="12270" width="4.140625" style="211" customWidth="1"/>
    <col min="12271" max="12272" width="3.85546875" style="211" customWidth="1"/>
    <col min="12273" max="12273" width="2.5703125" style="211" customWidth="1"/>
    <col min="12274" max="12274" width="1" style="211" customWidth="1"/>
    <col min="12275" max="12278" width="0" style="211" hidden="1" customWidth="1"/>
    <col min="12279" max="12295" width="5.28515625" style="211" customWidth="1"/>
    <col min="12296" max="12506" width="9.140625" style="211"/>
    <col min="12507" max="12507" width="1" style="211" customWidth="1"/>
    <col min="12508" max="12508" width="2.42578125" style="211" customWidth="1"/>
    <col min="12509" max="12509" width="2" style="211" customWidth="1"/>
    <col min="12510" max="12510" width="24.42578125" style="211" customWidth="1"/>
    <col min="12511" max="12513" width="3.85546875" style="211" customWidth="1"/>
    <col min="12514" max="12514" width="4" style="211" customWidth="1"/>
    <col min="12515" max="12515" width="4.140625" style="211" customWidth="1"/>
    <col min="12516" max="12518" width="3.85546875" style="211" customWidth="1"/>
    <col min="12519" max="12520" width="4.140625" style="211" customWidth="1"/>
    <col min="12521" max="12524" width="3.85546875" style="211" customWidth="1"/>
    <col min="12525" max="12525" width="4.28515625" style="211" customWidth="1"/>
    <col min="12526" max="12526" width="4.140625" style="211" customWidth="1"/>
    <col min="12527" max="12528" width="3.85546875" style="211" customWidth="1"/>
    <col min="12529" max="12529" width="2.5703125" style="211" customWidth="1"/>
    <col min="12530" max="12530" width="1" style="211" customWidth="1"/>
    <col min="12531" max="12534" width="0" style="211" hidden="1" customWidth="1"/>
    <col min="12535" max="12551" width="5.28515625" style="211" customWidth="1"/>
    <col min="12552" max="12762" width="9.140625" style="211"/>
    <col min="12763" max="12763" width="1" style="211" customWidth="1"/>
    <col min="12764" max="12764" width="2.42578125" style="211" customWidth="1"/>
    <col min="12765" max="12765" width="2" style="211" customWidth="1"/>
    <col min="12766" max="12766" width="24.42578125" style="211" customWidth="1"/>
    <col min="12767" max="12769" width="3.85546875" style="211" customWidth="1"/>
    <col min="12770" max="12770" width="4" style="211" customWidth="1"/>
    <col min="12771" max="12771" width="4.140625" style="211" customWidth="1"/>
    <col min="12772" max="12774" width="3.85546875" style="211" customWidth="1"/>
    <col min="12775" max="12776" width="4.140625" style="211" customWidth="1"/>
    <col min="12777" max="12780" width="3.85546875" style="211" customWidth="1"/>
    <col min="12781" max="12781" width="4.28515625" style="211" customWidth="1"/>
    <col min="12782" max="12782" width="4.140625" style="211" customWidth="1"/>
    <col min="12783" max="12784" width="3.85546875" style="211" customWidth="1"/>
    <col min="12785" max="12785" width="2.5703125" style="211" customWidth="1"/>
    <col min="12786" max="12786" width="1" style="211" customWidth="1"/>
    <col min="12787" max="12790" width="0" style="211" hidden="1" customWidth="1"/>
    <col min="12791" max="12807" width="5.28515625" style="211" customWidth="1"/>
    <col min="12808" max="13018" width="9.140625" style="211"/>
    <col min="13019" max="13019" width="1" style="211" customWidth="1"/>
    <col min="13020" max="13020" width="2.42578125" style="211" customWidth="1"/>
    <col min="13021" max="13021" width="2" style="211" customWidth="1"/>
    <col min="13022" max="13022" width="24.42578125" style="211" customWidth="1"/>
    <col min="13023" max="13025" width="3.85546875" style="211" customWidth="1"/>
    <col min="13026" max="13026" width="4" style="211" customWidth="1"/>
    <col min="13027" max="13027" width="4.140625" style="211" customWidth="1"/>
    <col min="13028" max="13030" width="3.85546875" style="211" customWidth="1"/>
    <col min="13031" max="13032" width="4.140625" style="211" customWidth="1"/>
    <col min="13033" max="13036" width="3.85546875" style="211" customWidth="1"/>
    <col min="13037" max="13037" width="4.28515625" style="211" customWidth="1"/>
    <col min="13038" max="13038" width="4.140625" style="211" customWidth="1"/>
    <col min="13039" max="13040" width="3.85546875" style="211" customWidth="1"/>
    <col min="13041" max="13041" width="2.5703125" style="211" customWidth="1"/>
    <col min="13042" max="13042" width="1" style="211" customWidth="1"/>
    <col min="13043" max="13046" width="0" style="211" hidden="1" customWidth="1"/>
    <col min="13047" max="13063" width="5.28515625" style="211" customWidth="1"/>
    <col min="13064" max="13274" width="9.140625" style="211"/>
    <col min="13275" max="13275" width="1" style="211" customWidth="1"/>
    <col min="13276" max="13276" width="2.42578125" style="211" customWidth="1"/>
    <col min="13277" max="13277" width="2" style="211" customWidth="1"/>
    <col min="13278" max="13278" width="24.42578125" style="211" customWidth="1"/>
    <col min="13279" max="13281" width="3.85546875" style="211" customWidth="1"/>
    <col min="13282" max="13282" width="4" style="211" customWidth="1"/>
    <col min="13283" max="13283" width="4.140625" style="211" customWidth="1"/>
    <col min="13284" max="13286" width="3.85546875" style="211" customWidth="1"/>
    <col min="13287" max="13288" width="4.140625" style="211" customWidth="1"/>
    <col min="13289" max="13292" width="3.85546875" style="211" customWidth="1"/>
    <col min="13293" max="13293" width="4.28515625" style="211" customWidth="1"/>
    <col min="13294" max="13294" width="4.140625" style="211" customWidth="1"/>
    <col min="13295" max="13296" width="3.85546875" style="211" customWidth="1"/>
    <col min="13297" max="13297" width="2.5703125" style="211" customWidth="1"/>
    <col min="13298" max="13298" width="1" style="211" customWidth="1"/>
    <col min="13299" max="13302" width="0" style="211" hidden="1" customWidth="1"/>
    <col min="13303" max="13319" width="5.28515625" style="211" customWidth="1"/>
    <col min="13320" max="13530" width="9.140625" style="211"/>
    <col min="13531" max="13531" width="1" style="211" customWidth="1"/>
    <col min="13532" max="13532" width="2.42578125" style="211" customWidth="1"/>
    <col min="13533" max="13533" width="2" style="211" customWidth="1"/>
    <col min="13534" max="13534" width="24.42578125" style="211" customWidth="1"/>
    <col min="13535" max="13537" width="3.85546875" style="211" customWidth="1"/>
    <col min="13538" max="13538" width="4" style="211" customWidth="1"/>
    <col min="13539" max="13539" width="4.140625" style="211" customWidth="1"/>
    <col min="13540" max="13542" width="3.85546875" style="211" customWidth="1"/>
    <col min="13543" max="13544" width="4.140625" style="211" customWidth="1"/>
    <col min="13545" max="13548" width="3.85546875" style="211" customWidth="1"/>
    <col min="13549" max="13549" width="4.28515625" style="211" customWidth="1"/>
    <col min="13550" max="13550" width="4.140625" style="211" customWidth="1"/>
    <col min="13551" max="13552" width="3.85546875" style="211" customWidth="1"/>
    <col min="13553" max="13553" width="2.5703125" style="211" customWidth="1"/>
    <col min="13554" max="13554" width="1" style="211" customWidth="1"/>
    <col min="13555" max="13558" width="0" style="211" hidden="1" customWidth="1"/>
    <col min="13559" max="13575" width="5.28515625" style="211" customWidth="1"/>
    <col min="13576" max="13786" width="9.140625" style="211"/>
    <col min="13787" max="13787" width="1" style="211" customWidth="1"/>
    <col min="13788" max="13788" width="2.42578125" style="211" customWidth="1"/>
    <col min="13789" max="13789" width="2" style="211" customWidth="1"/>
    <col min="13790" max="13790" width="24.42578125" style="211" customWidth="1"/>
    <col min="13791" max="13793" width="3.85546875" style="211" customWidth="1"/>
    <col min="13794" max="13794" width="4" style="211" customWidth="1"/>
    <col min="13795" max="13795" width="4.140625" style="211" customWidth="1"/>
    <col min="13796" max="13798" width="3.85546875" style="211" customWidth="1"/>
    <col min="13799" max="13800" width="4.140625" style="211" customWidth="1"/>
    <col min="13801" max="13804" width="3.85546875" style="211" customWidth="1"/>
    <col min="13805" max="13805" width="4.28515625" style="211" customWidth="1"/>
    <col min="13806" max="13806" width="4.140625" style="211" customWidth="1"/>
    <col min="13807" max="13808" width="3.85546875" style="211" customWidth="1"/>
    <col min="13809" max="13809" width="2.5703125" style="211" customWidth="1"/>
    <col min="13810" max="13810" width="1" style="211" customWidth="1"/>
    <col min="13811" max="13814" width="0" style="211" hidden="1" customWidth="1"/>
    <col min="13815" max="13831" width="5.28515625" style="211" customWidth="1"/>
    <col min="13832" max="14042" width="9.140625" style="211"/>
    <col min="14043" max="14043" width="1" style="211" customWidth="1"/>
    <col min="14044" max="14044" width="2.42578125" style="211" customWidth="1"/>
    <col min="14045" max="14045" width="2" style="211" customWidth="1"/>
    <col min="14046" max="14046" width="24.42578125" style="211" customWidth="1"/>
    <col min="14047" max="14049" width="3.85546875" style="211" customWidth="1"/>
    <col min="14050" max="14050" width="4" style="211" customWidth="1"/>
    <col min="14051" max="14051" width="4.140625" style="211" customWidth="1"/>
    <col min="14052" max="14054" width="3.85546875" style="211" customWidth="1"/>
    <col min="14055" max="14056" width="4.140625" style="211" customWidth="1"/>
    <col min="14057" max="14060" width="3.85546875" style="211" customWidth="1"/>
    <col min="14061" max="14061" width="4.28515625" style="211" customWidth="1"/>
    <col min="14062" max="14062" width="4.140625" style="211" customWidth="1"/>
    <col min="14063" max="14064" width="3.85546875" style="211" customWidth="1"/>
    <col min="14065" max="14065" width="2.5703125" style="211" customWidth="1"/>
    <col min="14066" max="14066" width="1" style="211" customWidth="1"/>
    <col min="14067" max="14070" width="0" style="211" hidden="1" customWidth="1"/>
    <col min="14071" max="14087" width="5.28515625" style="211" customWidth="1"/>
    <col min="14088" max="14298" width="9.140625" style="211"/>
    <col min="14299" max="14299" width="1" style="211" customWidth="1"/>
    <col min="14300" max="14300" width="2.42578125" style="211" customWidth="1"/>
    <col min="14301" max="14301" width="2" style="211" customWidth="1"/>
    <col min="14302" max="14302" width="24.42578125" style="211" customWidth="1"/>
    <col min="14303" max="14305" width="3.85546875" style="211" customWidth="1"/>
    <col min="14306" max="14306" width="4" style="211" customWidth="1"/>
    <col min="14307" max="14307" width="4.140625" style="211" customWidth="1"/>
    <col min="14308" max="14310" width="3.85546875" style="211" customWidth="1"/>
    <col min="14311" max="14312" width="4.140625" style="211" customWidth="1"/>
    <col min="14313" max="14316" width="3.85546875" style="211" customWidth="1"/>
    <col min="14317" max="14317" width="4.28515625" style="211" customWidth="1"/>
    <col min="14318" max="14318" width="4.140625" style="211" customWidth="1"/>
    <col min="14319" max="14320" width="3.85546875" style="211" customWidth="1"/>
    <col min="14321" max="14321" width="2.5703125" style="211" customWidth="1"/>
    <col min="14322" max="14322" width="1" style="211" customWidth="1"/>
    <col min="14323" max="14326" width="0" style="211" hidden="1" customWidth="1"/>
    <col min="14327" max="14343" width="5.28515625" style="211" customWidth="1"/>
    <col min="14344" max="14554" width="9.140625" style="211"/>
    <col min="14555" max="14555" width="1" style="211" customWidth="1"/>
    <col min="14556" max="14556" width="2.42578125" style="211" customWidth="1"/>
    <col min="14557" max="14557" width="2" style="211" customWidth="1"/>
    <col min="14558" max="14558" width="24.42578125" style="211" customWidth="1"/>
    <col min="14559" max="14561" width="3.85546875" style="211" customWidth="1"/>
    <col min="14562" max="14562" width="4" style="211" customWidth="1"/>
    <col min="14563" max="14563" width="4.140625" style="211" customWidth="1"/>
    <col min="14564" max="14566" width="3.85546875" style="211" customWidth="1"/>
    <col min="14567" max="14568" width="4.140625" style="211" customWidth="1"/>
    <col min="14569" max="14572" width="3.85546875" style="211" customWidth="1"/>
    <col min="14573" max="14573" width="4.28515625" style="211" customWidth="1"/>
    <col min="14574" max="14574" width="4.140625" style="211" customWidth="1"/>
    <col min="14575" max="14576" width="3.85546875" style="211" customWidth="1"/>
    <col min="14577" max="14577" width="2.5703125" style="211" customWidth="1"/>
    <col min="14578" max="14578" width="1" style="211" customWidth="1"/>
    <col min="14579" max="14582" width="0" style="211" hidden="1" customWidth="1"/>
    <col min="14583" max="14599" width="5.28515625" style="211" customWidth="1"/>
    <col min="14600" max="14810" width="9.140625" style="211"/>
    <col min="14811" max="14811" width="1" style="211" customWidth="1"/>
    <col min="14812" max="14812" width="2.42578125" style="211" customWidth="1"/>
    <col min="14813" max="14813" width="2" style="211" customWidth="1"/>
    <col min="14814" max="14814" width="24.42578125" style="211" customWidth="1"/>
    <col min="14815" max="14817" width="3.85546875" style="211" customWidth="1"/>
    <col min="14818" max="14818" width="4" style="211" customWidth="1"/>
    <col min="14819" max="14819" width="4.140625" style="211" customWidth="1"/>
    <col min="14820" max="14822" width="3.85546875" style="211" customWidth="1"/>
    <col min="14823" max="14824" width="4.140625" style="211" customWidth="1"/>
    <col min="14825" max="14828" width="3.85546875" style="211" customWidth="1"/>
    <col min="14829" max="14829" width="4.28515625" style="211" customWidth="1"/>
    <col min="14830" max="14830" width="4.140625" style="211" customWidth="1"/>
    <col min="14831" max="14832" width="3.85546875" style="211" customWidth="1"/>
    <col min="14833" max="14833" width="2.5703125" style="211" customWidth="1"/>
    <col min="14834" max="14834" width="1" style="211" customWidth="1"/>
    <col min="14835" max="14838" width="0" style="211" hidden="1" customWidth="1"/>
    <col min="14839" max="14855" width="5.28515625" style="211" customWidth="1"/>
    <col min="14856" max="15066" width="9.140625" style="211"/>
    <col min="15067" max="15067" width="1" style="211" customWidth="1"/>
    <col min="15068" max="15068" width="2.42578125" style="211" customWidth="1"/>
    <col min="15069" max="15069" width="2" style="211" customWidth="1"/>
    <col min="15070" max="15070" width="24.42578125" style="211" customWidth="1"/>
    <col min="15071" max="15073" width="3.85546875" style="211" customWidth="1"/>
    <col min="15074" max="15074" width="4" style="211" customWidth="1"/>
    <col min="15075" max="15075" width="4.140625" style="211" customWidth="1"/>
    <col min="15076" max="15078" width="3.85546875" style="211" customWidth="1"/>
    <col min="15079" max="15080" width="4.140625" style="211" customWidth="1"/>
    <col min="15081" max="15084" width="3.85546875" style="211" customWidth="1"/>
    <col min="15085" max="15085" width="4.28515625" style="211" customWidth="1"/>
    <col min="15086" max="15086" width="4.140625" style="211" customWidth="1"/>
    <col min="15087" max="15088" width="3.85546875" style="211" customWidth="1"/>
    <col min="15089" max="15089" width="2.5703125" style="211" customWidth="1"/>
    <col min="15090" max="15090" width="1" style="211" customWidth="1"/>
    <col min="15091" max="15094" width="0" style="211" hidden="1" customWidth="1"/>
    <col min="15095" max="15111" width="5.28515625" style="211" customWidth="1"/>
    <col min="15112" max="15322" width="9.140625" style="211"/>
    <col min="15323" max="15323" width="1" style="211" customWidth="1"/>
    <col min="15324" max="15324" width="2.42578125" style="211" customWidth="1"/>
    <col min="15325" max="15325" width="2" style="211" customWidth="1"/>
    <col min="15326" max="15326" width="24.42578125" style="211" customWidth="1"/>
    <col min="15327" max="15329" width="3.85546875" style="211" customWidth="1"/>
    <col min="15330" max="15330" width="4" style="211" customWidth="1"/>
    <col min="15331" max="15331" width="4.140625" style="211" customWidth="1"/>
    <col min="15332" max="15334" width="3.85546875" style="211" customWidth="1"/>
    <col min="15335" max="15336" width="4.140625" style="211" customWidth="1"/>
    <col min="15337" max="15340" width="3.85546875" style="211" customWidth="1"/>
    <col min="15341" max="15341" width="4.28515625" style="211" customWidth="1"/>
    <col min="15342" max="15342" width="4.140625" style="211" customWidth="1"/>
    <col min="15343" max="15344" width="3.85546875" style="211" customWidth="1"/>
    <col min="15345" max="15345" width="2.5703125" style="211" customWidth="1"/>
    <col min="15346" max="15346" width="1" style="211" customWidth="1"/>
    <col min="15347" max="15350" width="0" style="211" hidden="1" customWidth="1"/>
    <col min="15351" max="15367" width="5.28515625" style="211" customWidth="1"/>
    <col min="15368" max="15578" width="9.140625" style="211"/>
    <col min="15579" max="15579" width="1" style="211" customWidth="1"/>
    <col min="15580" max="15580" width="2.42578125" style="211" customWidth="1"/>
    <col min="15581" max="15581" width="2" style="211" customWidth="1"/>
    <col min="15582" max="15582" width="24.42578125" style="211" customWidth="1"/>
    <col min="15583" max="15585" width="3.85546875" style="211" customWidth="1"/>
    <col min="15586" max="15586" width="4" style="211" customWidth="1"/>
    <col min="15587" max="15587" width="4.140625" style="211" customWidth="1"/>
    <col min="15588" max="15590" width="3.85546875" style="211" customWidth="1"/>
    <col min="15591" max="15592" width="4.140625" style="211" customWidth="1"/>
    <col min="15593" max="15596" width="3.85546875" style="211" customWidth="1"/>
    <col min="15597" max="15597" width="4.28515625" style="211" customWidth="1"/>
    <col min="15598" max="15598" width="4.140625" style="211" customWidth="1"/>
    <col min="15599" max="15600" width="3.85546875" style="211" customWidth="1"/>
    <col min="15601" max="15601" width="2.5703125" style="211" customWidth="1"/>
    <col min="15602" max="15602" width="1" style="211" customWidth="1"/>
    <col min="15603" max="15606" width="0" style="211" hidden="1" customWidth="1"/>
    <col min="15607" max="15623" width="5.28515625" style="211" customWidth="1"/>
    <col min="15624" max="15834" width="9.140625" style="211"/>
    <col min="15835" max="15835" width="1" style="211" customWidth="1"/>
    <col min="15836" max="15836" width="2.42578125" style="211" customWidth="1"/>
    <col min="15837" max="15837" width="2" style="211" customWidth="1"/>
    <col min="15838" max="15838" width="24.42578125" style="211" customWidth="1"/>
    <col min="15839" max="15841" width="3.85546875" style="211" customWidth="1"/>
    <col min="15842" max="15842" width="4" style="211" customWidth="1"/>
    <col min="15843" max="15843" width="4.140625" style="211" customWidth="1"/>
    <col min="15844" max="15846" width="3.85546875" style="211" customWidth="1"/>
    <col min="15847" max="15848" width="4.140625" style="211" customWidth="1"/>
    <col min="15849" max="15852" width="3.85546875" style="211" customWidth="1"/>
    <col min="15853" max="15853" width="4.28515625" style="211" customWidth="1"/>
    <col min="15854" max="15854" width="4.140625" style="211" customWidth="1"/>
    <col min="15855" max="15856" width="3.85546875" style="211" customWidth="1"/>
    <col min="15857" max="15857" width="2.5703125" style="211" customWidth="1"/>
    <col min="15858" max="15858" width="1" style="211" customWidth="1"/>
    <col min="15859" max="15862" width="0" style="211" hidden="1" customWidth="1"/>
    <col min="15863" max="15879" width="5.28515625" style="211" customWidth="1"/>
    <col min="15880" max="16090" width="9.140625" style="211"/>
    <col min="16091" max="16091" width="1" style="211" customWidth="1"/>
    <col min="16092" max="16092" width="2.42578125" style="211" customWidth="1"/>
    <col min="16093" max="16093" width="2" style="211" customWidth="1"/>
    <col min="16094" max="16094" width="24.42578125" style="211" customWidth="1"/>
    <col min="16095" max="16097" width="3.85546875" style="211" customWidth="1"/>
    <col min="16098" max="16098" width="4" style="211" customWidth="1"/>
    <col min="16099" max="16099" width="4.140625" style="211" customWidth="1"/>
    <col min="16100" max="16102" width="3.85546875" style="211" customWidth="1"/>
    <col min="16103" max="16104" width="4.140625" style="211" customWidth="1"/>
    <col min="16105" max="16108" width="3.85546875" style="211" customWidth="1"/>
    <col min="16109" max="16109" width="4.28515625" style="211" customWidth="1"/>
    <col min="16110" max="16110" width="4.140625" style="211" customWidth="1"/>
    <col min="16111" max="16112" width="3.85546875" style="211" customWidth="1"/>
    <col min="16113" max="16113" width="2.5703125" style="211" customWidth="1"/>
    <col min="16114" max="16114" width="1" style="211" customWidth="1"/>
    <col min="16115" max="16118" width="0" style="211" hidden="1" customWidth="1"/>
    <col min="16119" max="16135" width="5.28515625" style="211" customWidth="1"/>
    <col min="16136" max="16384" width="9.140625" style="211"/>
  </cols>
  <sheetData>
    <row r="1" spans="1:16">
      <c r="A1" s="210"/>
      <c r="B1" s="1678" t="s">
        <v>419</v>
      </c>
      <c r="C1" s="1678"/>
      <c r="D1" s="1678"/>
      <c r="E1" s="1678"/>
      <c r="F1" s="283"/>
      <c r="G1" s="283"/>
      <c r="H1" s="283"/>
      <c r="I1" s="283"/>
      <c r="J1" s="283"/>
      <c r="K1" s="283"/>
      <c r="L1" s="283"/>
      <c r="M1" s="283"/>
      <c r="N1" s="283"/>
      <c r="O1" s="878"/>
    </row>
    <row r="2" spans="1:16">
      <c r="A2" s="210"/>
      <c r="B2" s="208"/>
      <c r="C2" s="208"/>
      <c r="D2" s="208"/>
      <c r="E2" s="208"/>
      <c r="F2" s="208"/>
      <c r="G2" s="208"/>
      <c r="H2" s="208"/>
      <c r="I2" s="208"/>
      <c r="J2" s="208"/>
      <c r="K2" s="208"/>
      <c r="L2" s="208"/>
      <c r="M2" s="208"/>
      <c r="N2" s="284"/>
      <c r="O2" s="878"/>
    </row>
    <row r="3" spans="1:16" ht="13.5" thickBot="1">
      <c r="A3" s="210"/>
      <c r="B3" s="212"/>
      <c r="C3" s="212"/>
      <c r="D3" s="212"/>
      <c r="E3" s="212"/>
      <c r="F3" s="212"/>
      <c r="G3" s="212"/>
      <c r="H3" s="212"/>
      <c r="I3" s="212"/>
      <c r="J3" s="212"/>
      <c r="K3" s="212"/>
      <c r="L3" s="212"/>
      <c r="M3" s="879" t="s">
        <v>70</v>
      </c>
      <c r="N3" s="285"/>
      <c r="O3" s="878"/>
    </row>
    <row r="4" spans="1:16" s="883" customFormat="1" ht="13.5" thickBot="1">
      <c r="A4" s="880"/>
      <c r="B4" s="881"/>
      <c r="C4" s="1086" t="s">
        <v>426</v>
      </c>
      <c r="D4" s="1087"/>
      <c r="E4" s="1087"/>
      <c r="F4" s="1087"/>
      <c r="G4" s="1087"/>
      <c r="H4" s="1087"/>
      <c r="I4" s="1087"/>
      <c r="J4" s="1087"/>
      <c r="K4" s="1087"/>
      <c r="L4" s="1087"/>
      <c r="M4" s="459"/>
      <c r="N4" s="285"/>
      <c r="O4" s="882"/>
    </row>
    <row r="5" spans="1:16" s="887" customFormat="1" ht="3.75" customHeight="1">
      <c r="A5" s="884"/>
      <c r="B5" s="252"/>
      <c r="C5" s="885"/>
      <c r="D5" s="885"/>
      <c r="E5" s="885"/>
      <c r="F5" s="885"/>
      <c r="G5" s="885"/>
      <c r="H5" s="885"/>
      <c r="I5" s="885"/>
      <c r="J5" s="885"/>
      <c r="K5" s="885"/>
      <c r="L5" s="885"/>
      <c r="M5" s="885"/>
      <c r="N5" s="285"/>
      <c r="O5" s="886"/>
    </row>
    <row r="6" spans="1:16" s="887" customFormat="1">
      <c r="A6" s="884"/>
      <c r="B6" s="252"/>
      <c r="C6" s="888"/>
      <c r="D6" s="888"/>
      <c r="E6" s="942">
        <v>2004</v>
      </c>
      <c r="F6" s="942">
        <v>2005</v>
      </c>
      <c r="G6" s="942">
        <v>2006</v>
      </c>
      <c r="H6" s="942">
        <v>2007</v>
      </c>
      <c r="I6" s="942">
        <v>2008</v>
      </c>
      <c r="J6" s="942">
        <v>2009</v>
      </c>
      <c r="K6" s="942">
        <v>2010</v>
      </c>
      <c r="L6" s="942">
        <v>2011</v>
      </c>
      <c r="M6" s="942">
        <v>2012</v>
      </c>
      <c r="N6" s="285"/>
      <c r="O6" s="886"/>
    </row>
    <row r="7" spans="1:16" s="889" customFormat="1" ht="12" customHeight="1">
      <c r="A7" s="891"/>
      <c r="B7" s="892"/>
      <c r="C7" s="893" t="s">
        <v>427</v>
      </c>
      <c r="D7" s="894"/>
      <c r="E7" s="1209">
        <v>300850</v>
      </c>
      <c r="F7" s="1209">
        <v>328230</v>
      </c>
      <c r="G7" s="1209">
        <v>330967</v>
      </c>
      <c r="H7" s="1210">
        <v>341720</v>
      </c>
      <c r="I7" s="1209">
        <v>343663</v>
      </c>
      <c r="J7" s="1209">
        <v>336378</v>
      </c>
      <c r="K7" s="1210">
        <v>283311</v>
      </c>
      <c r="L7" s="1210">
        <v>281015</v>
      </c>
      <c r="M7" s="1210">
        <v>268026</v>
      </c>
      <c r="N7" s="1211"/>
      <c r="O7" s="896"/>
    </row>
    <row r="8" spans="1:16" s="889" customFormat="1" ht="10.5" customHeight="1">
      <c r="A8" s="891"/>
      <c r="B8" s="892"/>
      <c r="C8" s="893" t="s">
        <v>428</v>
      </c>
      <c r="D8" s="894"/>
      <c r="E8" s="1209">
        <v>347798</v>
      </c>
      <c r="F8" s="1209">
        <v>378756</v>
      </c>
      <c r="G8" s="1209">
        <v>384854</v>
      </c>
      <c r="H8" s="1210">
        <v>397332</v>
      </c>
      <c r="I8" s="1209">
        <v>400210</v>
      </c>
      <c r="J8" s="1209">
        <v>390129</v>
      </c>
      <c r="K8" s="1210">
        <v>337570</v>
      </c>
      <c r="L8" s="1210">
        <v>334499</v>
      </c>
      <c r="M8" s="1210">
        <v>319177</v>
      </c>
      <c r="N8" s="1145"/>
      <c r="O8" s="896"/>
    </row>
    <row r="9" spans="1:16" s="889" customFormat="1" ht="10.5" customHeight="1">
      <c r="A9" s="891"/>
      <c r="B9" s="892"/>
      <c r="C9" s="893" t="s">
        <v>434</v>
      </c>
      <c r="D9" s="894"/>
      <c r="E9" s="1209">
        <v>2791443</v>
      </c>
      <c r="F9" s="1209">
        <v>2960216</v>
      </c>
      <c r="G9" s="1209">
        <v>2990993</v>
      </c>
      <c r="H9" s="1210">
        <v>3094177</v>
      </c>
      <c r="I9" s="1209">
        <v>3138017</v>
      </c>
      <c r="J9" s="1209">
        <v>2998781</v>
      </c>
      <c r="K9" s="1210">
        <v>2779077</v>
      </c>
      <c r="L9" s="1210">
        <v>2735237</v>
      </c>
      <c r="M9" s="1210">
        <v>2559732</v>
      </c>
      <c r="N9" s="1145"/>
      <c r="O9" s="896"/>
    </row>
    <row r="10" spans="1:16" s="889" customFormat="1" ht="10.5" customHeight="1">
      <c r="A10" s="891"/>
      <c r="B10" s="892"/>
      <c r="C10" s="893" t="s">
        <v>667</v>
      </c>
      <c r="D10" s="894"/>
      <c r="E10" s="1209">
        <v>2573719</v>
      </c>
      <c r="F10" s="1209">
        <v>2738739</v>
      </c>
      <c r="G10" s="1209">
        <v>2765576</v>
      </c>
      <c r="H10" s="1210">
        <v>2848902</v>
      </c>
      <c r="I10" s="1209">
        <v>2894365</v>
      </c>
      <c r="J10" s="1209">
        <v>2759400</v>
      </c>
      <c r="K10" s="1210">
        <v>2599509</v>
      </c>
      <c r="L10" s="1210">
        <v>2553741</v>
      </c>
      <c r="M10" s="1210">
        <v>2387386</v>
      </c>
      <c r="N10" s="1145"/>
      <c r="O10" s="896"/>
    </row>
    <row r="11" spans="1:16" s="889" customFormat="1" ht="10.5" customHeight="1">
      <c r="A11" s="891"/>
      <c r="B11" s="892"/>
      <c r="C11" s="893" t="s">
        <v>443</v>
      </c>
      <c r="D11" s="894"/>
      <c r="E11" s="1209"/>
      <c r="F11" s="895"/>
      <c r="G11" s="895"/>
      <c r="H11" s="1212"/>
      <c r="I11" s="895"/>
      <c r="J11" s="895"/>
      <c r="K11" s="1213"/>
      <c r="L11" s="1213"/>
      <c r="M11" s="1213"/>
      <c r="N11" s="1145"/>
      <c r="O11" s="896"/>
    </row>
    <row r="12" spans="1:16" s="889" customFormat="1" ht="10.5" customHeight="1">
      <c r="A12" s="891"/>
      <c r="B12" s="892"/>
      <c r="D12" s="893" t="s">
        <v>482</v>
      </c>
      <c r="E12" s="895">
        <v>741.41</v>
      </c>
      <c r="F12" s="895">
        <v>767.35</v>
      </c>
      <c r="G12" s="895">
        <v>789.21641020299899</v>
      </c>
      <c r="H12" s="1214">
        <v>808.47849558853909</v>
      </c>
      <c r="I12" s="895">
        <v>846.1337237422581</v>
      </c>
      <c r="J12" s="895">
        <v>870.33975224698497</v>
      </c>
      <c r="K12" s="1214">
        <v>900.04</v>
      </c>
      <c r="L12" s="1214">
        <v>906.11</v>
      </c>
      <c r="M12" s="1214">
        <v>915.01</v>
      </c>
      <c r="N12" s="890"/>
      <c r="O12" s="896"/>
      <c r="P12" s="475"/>
    </row>
    <row r="13" spans="1:16" s="889" customFormat="1" ht="10.5" customHeight="1">
      <c r="A13" s="891"/>
      <c r="B13" s="892"/>
      <c r="C13" s="1215"/>
      <c r="D13" s="893" t="s">
        <v>483</v>
      </c>
      <c r="E13" s="895">
        <v>535.24</v>
      </c>
      <c r="F13" s="895">
        <v>550</v>
      </c>
      <c r="G13" s="895">
        <v>565</v>
      </c>
      <c r="H13" s="1214">
        <v>583.36</v>
      </c>
      <c r="I13" s="895">
        <v>600</v>
      </c>
      <c r="J13" s="895">
        <v>615.5</v>
      </c>
      <c r="K13" s="1214">
        <v>634</v>
      </c>
      <c r="L13" s="1214">
        <v>641.92999999999995</v>
      </c>
      <c r="M13" s="1214">
        <v>641.92999999999995</v>
      </c>
      <c r="N13" s="890"/>
      <c r="O13" s="896"/>
    </row>
    <row r="14" spans="1:16" s="889" customFormat="1" ht="10.5" customHeight="1">
      <c r="A14" s="891"/>
      <c r="B14" s="892"/>
      <c r="C14" s="893" t="s">
        <v>444</v>
      </c>
      <c r="D14" s="894"/>
      <c r="E14" s="895"/>
      <c r="F14" s="895"/>
      <c r="G14" s="895"/>
      <c r="H14" s="1212"/>
      <c r="I14" s="895"/>
      <c r="J14" s="895"/>
      <c r="K14" s="1214"/>
      <c r="L14" s="1214"/>
      <c r="M14" s="1214"/>
      <c r="N14" s="1145"/>
      <c r="O14" s="896"/>
    </row>
    <row r="15" spans="1:16" s="889" customFormat="1" ht="10.5" customHeight="1">
      <c r="A15" s="891"/>
      <c r="B15" s="892"/>
      <c r="D15" s="893" t="s">
        <v>484</v>
      </c>
      <c r="E15" s="895">
        <v>879.62</v>
      </c>
      <c r="F15" s="895">
        <v>909.17</v>
      </c>
      <c r="G15" s="895">
        <v>935.96967052376601</v>
      </c>
      <c r="H15" s="1214">
        <v>965.24629620701603</v>
      </c>
      <c r="I15" s="895">
        <v>1010.3760072203901</v>
      </c>
      <c r="J15" s="895">
        <v>1036.4416794790202</v>
      </c>
      <c r="K15" s="1214">
        <v>1076.26</v>
      </c>
      <c r="L15" s="1214">
        <v>1084.55</v>
      </c>
      <c r="M15" s="1214">
        <v>1095.5899999999999</v>
      </c>
      <c r="N15" s="1145"/>
      <c r="O15" s="896"/>
    </row>
    <row r="16" spans="1:16" s="889" customFormat="1" ht="10.5" customHeight="1">
      <c r="A16" s="891"/>
      <c r="B16" s="892"/>
      <c r="C16" s="893"/>
      <c r="D16" s="894" t="s">
        <v>485</v>
      </c>
      <c r="E16" s="895">
        <v>625.76</v>
      </c>
      <c r="F16" s="895">
        <v>646.65</v>
      </c>
      <c r="G16" s="895">
        <v>667</v>
      </c>
      <c r="H16" s="1214">
        <v>693</v>
      </c>
      <c r="I16" s="895">
        <v>721.82</v>
      </c>
      <c r="J16" s="895">
        <v>740</v>
      </c>
      <c r="K16" s="1214">
        <v>768.375</v>
      </c>
      <c r="L16" s="1214">
        <v>776</v>
      </c>
      <c r="M16" s="1214">
        <v>783.62</v>
      </c>
      <c r="N16" s="1145"/>
      <c r="O16" s="896"/>
    </row>
    <row r="17" spans="1:38" s="1224" customFormat="1" ht="15" customHeight="1" thickBot="1">
      <c r="A17" s="1216"/>
      <c r="B17" s="1217"/>
      <c r="C17" s="1218" t="s">
        <v>490</v>
      </c>
      <c r="D17" s="1219"/>
      <c r="E17" s="1220"/>
      <c r="F17" s="1220"/>
      <c r="G17" s="1220"/>
      <c r="H17" s="1220"/>
      <c r="I17" s="1220"/>
      <c r="J17" s="1220"/>
      <c r="K17" s="1220"/>
      <c r="L17" s="1220"/>
      <c r="M17" s="1221"/>
      <c r="N17" s="1222"/>
      <c r="O17" s="1223"/>
    </row>
    <row r="18" spans="1:38" s="250" customFormat="1" ht="13.5" customHeight="1" thickBot="1">
      <c r="A18" s="249"/>
      <c r="B18" s="213"/>
      <c r="C18" s="1086" t="s">
        <v>558</v>
      </c>
      <c r="D18" s="1087"/>
      <c r="E18" s="1087"/>
      <c r="F18" s="1087"/>
      <c r="G18" s="1087"/>
      <c r="H18" s="1087"/>
      <c r="I18" s="1087"/>
      <c r="J18" s="1087"/>
      <c r="K18" s="1087"/>
      <c r="L18" s="1087"/>
      <c r="M18" s="459"/>
      <c r="N18" s="890"/>
      <c r="O18" s="897"/>
      <c r="P18" s="889"/>
      <c r="Q18" s="889"/>
      <c r="R18" s="889"/>
      <c r="S18" s="889"/>
      <c r="T18" s="889"/>
      <c r="U18" s="889"/>
      <c r="V18" s="889"/>
      <c r="W18" s="889"/>
      <c r="X18" s="889"/>
      <c r="Y18" s="889"/>
      <c r="Z18" s="889"/>
      <c r="AA18" s="889"/>
      <c r="AB18" s="889"/>
      <c r="AC18" s="889"/>
      <c r="AD18" s="889"/>
      <c r="AE18" s="889"/>
      <c r="AF18" s="889"/>
      <c r="AG18" s="889"/>
    </row>
    <row r="19" spans="1:38" s="250" customFormat="1" ht="5.25" customHeight="1">
      <c r="A19" s="249"/>
      <c r="B19" s="213"/>
      <c r="C19" s="251"/>
      <c r="D19" s="251"/>
      <c r="E19" s="251"/>
      <c r="F19" s="251"/>
      <c r="G19" s="251"/>
      <c r="H19" s="251"/>
      <c r="I19" s="251"/>
      <c r="J19" s="251"/>
      <c r="K19" s="251"/>
      <c r="L19" s="251"/>
      <c r="M19" s="251"/>
      <c r="N19" s="890"/>
      <c r="O19" s="897"/>
      <c r="P19" s="889"/>
      <c r="Q19" s="889"/>
      <c r="R19" s="889"/>
      <c r="S19" s="889"/>
      <c r="T19" s="889"/>
      <c r="U19" s="889"/>
      <c r="V19" s="889"/>
      <c r="W19" s="889"/>
      <c r="X19" s="889"/>
      <c r="Y19" s="889"/>
      <c r="Z19" s="889"/>
      <c r="AA19" s="889"/>
      <c r="AB19" s="889"/>
      <c r="AC19" s="889"/>
      <c r="AD19" s="889"/>
      <c r="AE19" s="889"/>
      <c r="AF19" s="889"/>
      <c r="AG19" s="889"/>
    </row>
    <row r="20" spans="1:38" s="250" customFormat="1" ht="19.5" customHeight="1">
      <c r="A20" s="249"/>
      <c r="B20" s="213"/>
      <c r="C20" s="1679">
        <v>2012</v>
      </c>
      <c r="D20" s="1680"/>
      <c r="E20" s="942" t="s">
        <v>491</v>
      </c>
      <c r="F20" s="942" t="s">
        <v>492</v>
      </c>
      <c r="G20" s="1225" t="s">
        <v>493</v>
      </c>
      <c r="H20" s="1679">
        <v>2012</v>
      </c>
      <c r="I20" s="1681"/>
      <c r="J20" s="1680"/>
      <c r="K20" s="942" t="s">
        <v>491</v>
      </c>
      <c r="L20" s="942" t="s">
        <v>492</v>
      </c>
      <c r="M20" s="1225" t="s">
        <v>493</v>
      </c>
      <c r="N20" s="890"/>
      <c r="O20" s="897"/>
      <c r="P20" s="889"/>
      <c r="Q20" s="889"/>
      <c r="R20" s="889"/>
      <c r="S20" s="889"/>
      <c r="T20" s="889"/>
      <c r="U20" s="889"/>
      <c r="V20" s="889"/>
      <c r="W20" s="889"/>
      <c r="X20" s="889"/>
      <c r="Y20" s="889"/>
      <c r="Z20" s="889"/>
      <c r="AA20" s="889"/>
      <c r="AB20" s="889"/>
      <c r="AC20" s="889"/>
      <c r="AD20" s="889"/>
      <c r="AE20" s="889"/>
      <c r="AF20" s="889"/>
      <c r="AG20" s="889"/>
    </row>
    <row r="21" spans="1:38" s="1419" customFormat="1" ht="14.25" customHeight="1">
      <c r="A21" s="1416"/>
      <c r="B21" s="1417"/>
      <c r="C21" s="893" t="s">
        <v>559</v>
      </c>
      <c r="D21" s="1400"/>
      <c r="E21" s="1433">
        <v>704.31128976330501</v>
      </c>
      <c r="F21" s="1433">
        <v>829.02366123925799</v>
      </c>
      <c r="G21" s="1434">
        <v>13266</v>
      </c>
      <c r="H21" s="1432" t="s">
        <v>560</v>
      </c>
      <c r="I21" s="1401"/>
      <c r="J21" s="1436"/>
      <c r="K21" s="1433">
        <v>674.68138463204605</v>
      </c>
      <c r="L21" s="1433">
        <v>804.83018194617398</v>
      </c>
      <c r="M21" s="1434">
        <v>18467</v>
      </c>
      <c r="N21" s="1145"/>
      <c r="O21" s="1228"/>
      <c r="P21" s="889"/>
      <c r="Q21" s="889"/>
      <c r="R21" s="889"/>
      <c r="S21" s="889"/>
      <c r="T21" s="889"/>
      <c r="U21" s="889"/>
      <c r="V21" s="889"/>
      <c r="W21" s="889"/>
      <c r="X21" s="889"/>
      <c r="Y21" s="889"/>
      <c r="Z21" s="889"/>
      <c r="AA21" s="889"/>
      <c r="AB21" s="889"/>
      <c r="AC21" s="889"/>
      <c r="AD21" s="889"/>
      <c r="AE21" s="889"/>
      <c r="AF21" s="889"/>
      <c r="AG21" s="889"/>
    </row>
    <row r="22" spans="1:38" s="1419" customFormat="1" ht="9.75" customHeight="1">
      <c r="A22" s="1416"/>
      <c r="B22" s="1417"/>
      <c r="C22" s="1402" t="s">
        <v>561</v>
      </c>
      <c r="D22" s="1403"/>
      <c r="E22" s="1430">
        <v>649.27985116279103</v>
      </c>
      <c r="F22" s="1430">
        <v>729.72775813953501</v>
      </c>
      <c r="G22" s="1431">
        <v>1075</v>
      </c>
      <c r="H22" s="1404" t="s">
        <v>562</v>
      </c>
      <c r="I22" s="1405"/>
      <c r="J22" s="1418"/>
      <c r="K22" s="1430">
        <v>664.04184444444411</v>
      </c>
      <c r="L22" s="1430">
        <v>770.34585000000004</v>
      </c>
      <c r="M22" s="1431">
        <v>1800</v>
      </c>
      <c r="N22" s="1145"/>
      <c r="O22" s="1228"/>
      <c r="P22" s="889"/>
      <c r="Q22" s="889"/>
      <c r="R22" s="889"/>
      <c r="S22" s="889"/>
      <c r="T22" s="889"/>
      <c r="U22" s="889"/>
      <c r="V22" s="889"/>
      <c r="W22" s="889"/>
      <c r="X22" s="889"/>
      <c r="Y22" s="889"/>
      <c r="Z22" s="889"/>
      <c r="AA22" s="889"/>
      <c r="AB22" s="889"/>
      <c r="AC22" s="889"/>
      <c r="AD22" s="889"/>
      <c r="AE22" s="889"/>
      <c r="AF22" s="889"/>
      <c r="AG22" s="889"/>
    </row>
    <row r="23" spans="1:38" s="1419" customFormat="1" ht="9.75" customHeight="1">
      <c r="A23" s="1416"/>
      <c r="B23" s="1417"/>
      <c r="C23" s="1402" t="s">
        <v>563</v>
      </c>
      <c r="D23" s="1403"/>
      <c r="E23" s="1430">
        <v>723.23773407063004</v>
      </c>
      <c r="F23" s="1430">
        <v>857.97916551464107</v>
      </c>
      <c r="G23" s="1431">
        <v>7957</v>
      </c>
      <c r="H23" s="1404" t="s">
        <v>564</v>
      </c>
      <c r="I23" s="1405"/>
      <c r="J23" s="1418"/>
      <c r="K23" s="1430">
        <v>613.60053719008306</v>
      </c>
      <c r="L23" s="1430">
        <v>707.31975206611605</v>
      </c>
      <c r="M23" s="1431">
        <v>484</v>
      </c>
      <c r="N23" s="1145"/>
      <c r="O23" s="1228"/>
      <c r="P23" s="889"/>
      <c r="Q23" s="889"/>
      <c r="R23" s="889"/>
      <c r="S23" s="889"/>
      <c r="T23" s="889"/>
      <c r="U23" s="889"/>
      <c r="V23" s="889"/>
      <c r="W23" s="889"/>
      <c r="X23" s="889"/>
      <c r="Y23" s="889"/>
      <c r="Z23" s="889"/>
      <c r="AA23" s="889"/>
      <c r="AB23" s="889"/>
      <c r="AC23" s="889"/>
      <c r="AD23" s="889"/>
      <c r="AE23" s="889"/>
      <c r="AF23" s="889"/>
      <c r="AG23" s="889"/>
    </row>
    <row r="24" spans="1:38" s="1419" customFormat="1" ht="9.75" customHeight="1">
      <c r="A24" s="1416"/>
      <c r="B24" s="1417"/>
      <c r="C24" s="1402" t="s">
        <v>565</v>
      </c>
      <c r="D24" s="1403"/>
      <c r="E24" s="1430">
        <v>682.714945677846</v>
      </c>
      <c r="F24" s="1430">
        <v>799.81821681624899</v>
      </c>
      <c r="G24" s="1431">
        <v>4234</v>
      </c>
      <c r="H24" s="1404" t="s">
        <v>566</v>
      </c>
      <c r="I24" s="1405"/>
      <c r="J24" s="1418"/>
      <c r="K24" s="1430">
        <v>734.43655767484097</v>
      </c>
      <c r="L24" s="1430">
        <v>870.46234786557704</v>
      </c>
      <c r="M24" s="1431">
        <v>2202</v>
      </c>
      <c r="N24" s="1145"/>
      <c r="O24" s="1228"/>
      <c r="P24" s="889"/>
      <c r="Q24" s="889"/>
      <c r="R24" s="889"/>
      <c r="S24" s="889"/>
      <c r="T24" s="889"/>
      <c r="U24" s="889"/>
      <c r="V24" s="889"/>
      <c r="W24" s="889"/>
      <c r="X24" s="889"/>
      <c r="Y24" s="889"/>
      <c r="Z24" s="889"/>
      <c r="AA24" s="889"/>
      <c r="AB24" s="889"/>
      <c r="AC24" s="889"/>
      <c r="AD24" s="889"/>
      <c r="AE24" s="889"/>
      <c r="AF24" s="889"/>
      <c r="AG24" s="889"/>
    </row>
    <row r="25" spans="1:38" s="1233" customFormat="1" ht="9.75" customHeight="1">
      <c r="A25" s="1229"/>
      <c r="B25" s="1230"/>
      <c r="C25" s="1244" t="s">
        <v>567</v>
      </c>
      <c r="D25" s="1403"/>
      <c r="E25" s="1433">
        <v>769.39505820334603</v>
      </c>
      <c r="F25" s="1433">
        <v>909.24462982672003</v>
      </c>
      <c r="G25" s="1434">
        <v>60134</v>
      </c>
      <c r="H25" s="1404" t="s">
        <v>568</v>
      </c>
      <c r="I25" s="1405"/>
      <c r="J25" s="1231"/>
      <c r="K25" s="1430">
        <v>682.75911708253398</v>
      </c>
      <c r="L25" s="1430">
        <v>808.36285028790803</v>
      </c>
      <c r="M25" s="1431">
        <v>1042</v>
      </c>
      <c r="N25" s="890"/>
      <c r="O25" s="910"/>
      <c r="P25" s="889"/>
      <c r="Q25" s="889"/>
      <c r="R25" s="889"/>
      <c r="S25" s="889"/>
      <c r="T25" s="889"/>
      <c r="U25" s="889"/>
      <c r="V25" s="889"/>
      <c r="W25" s="889"/>
      <c r="X25" s="889"/>
      <c r="Y25" s="1232"/>
      <c r="Z25" s="1232"/>
      <c r="AL25" s="1234"/>
    </row>
    <row r="26" spans="1:38" s="1243" customFormat="1" ht="9.75" customHeight="1">
      <c r="A26" s="1235"/>
      <c r="B26" s="1236"/>
      <c r="C26" s="1402" t="s">
        <v>569</v>
      </c>
      <c r="D26" s="1403"/>
      <c r="E26" s="1430">
        <v>742.30342780152398</v>
      </c>
      <c r="F26" s="1430">
        <v>878.03929195316903</v>
      </c>
      <c r="G26" s="1431">
        <v>10762</v>
      </c>
      <c r="H26" s="1404" t="s">
        <v>570</v>
      </c>
      <c r="I26" s="1405"/>
      <c r="J26" s="1237"/>
      <c r="K26" s="1430">
        <v>658.46301578354007</v>
      </c>
      <c r="L26" s="1430">
        <v>750.089348928974</v>
      </c>
      <c r="M26" s="1431">
        <v>3548</v>
      </c>
      <c r="N26" s="1238"/>
      <c r="O26" s="1239"/>
      <c r="P26" s="1240"/>
      <c r="Q26" s="1240"/>
      <c r="R26" s="1240"/>
      <c r="S26" s="1240"/>
      <c r="T26" s="1240"/>
      <c r="U26" s="1240"/>
      <c r="V26" s="1240"/>
      <c r="W26" s="1240"/>
      <c r="X26" s="1240"/>
      <c r="Y26" s="1241"/>
      <c r="Z26" s="1241"/>
      <c r="AA26" s="1242"/>
      <c r="AB26" s="1242"/>
      <c r="AC26" s="1242"/>
      <c r="AD26" s="1242"/>
      <c r="AE26" s="1242"/>
      <c r="AF26" s="1242"/>
      <c r="AG26" s="1242"/>
      <c r="AH26" s="1242"/>
      <c r="AI26" s="1242"/>
      <c r="AJ26" s="1242"/>
      <c r="AK26" s="1242"/>
    </row>
    <row r="27" spans="1:38" s="1243" customFormat="1" ht="9.75" customHeight="1">
      <c r="A27" s="1235"/>
      <c r="B27" s="1236"/>
      <c r="C27" s="1402" t="s">
        <v>571</v>
      </c>
      <c r="D27" s="1403"/>
      <c r="E27" s="1430">
        <v>706.28019169329104</v>
      </c>
      <c r="F27" s="1430">
        <v>826.72610862619808</v>
      </c>
      <c r="G27" s="1431">
        <v>1565</v>
      </c>
      <c r="H27" s="1404" t="s">
        <v>572</v>
      </c>
      <c r="I27" s="1405"/>
      <c r="J27" s="1237"/>
      <c r="K27" s="1430">
        <v>648.40202040816303</v>
      </c>
      <c r="L27" s="1430">
        <v>782.80775510204114</v>
      </c>
      <c r="M27" s="1431">
        <v>490</v>
      </c>
      <c r="N27" s="1238"/>
      <c r="O27" s="1239"/>
      <c r="P27" s="1240"/>
      <c r="Q27" s="1240"/>
      <c r="R27" s="1240"/>
      <c r="S27" s="1240"/>
      <c r="T27" s="1240"/>
      <c r="U27" s="1240"/>
      <c r="V27" s="1240"/>
      <c r="W27" s="1240"/>
      <c r="X27" s="1240"/>
      <c r="Y27" s="1241"/>
      <c r="Z27" s="1241"/>
      <c r="AA27" s="1242"/>
      <c r="AB27" s="1242"/>
      <c r="AC27" s="1242"/>
      <c r="AD27" s="1242"/>
      <c r="AE27" s="1242"/>
      <c r="AF27" s="1242"/>
      <c r="AG27" s="1242"/>
      <c r="AH27" s="1242"/>
      <c r="AI27" s="1242"/>
      <c r="AJ27" s="1242"/>
      <c r="AK27" s="1242"/>
    </row>
    <row r="28" spans="1:38" s="1243" customFormat="1" ht="9.75" customHeight="1">
      <c r="A28" s="1235"/>
      <c r="B28" s="1236"/>
      <c r="C28" s="1402" t="s">
        <v>573</v>
      </c>
      <c r="D28" s="1403"/>
      <c r="E28" s="1430">
        <v>759.37884437046705</v>
      </c>
      <c r="F28" s="1430">
        <v>901.41920223516809</v>
      </c>
      <c r="G28" s="1431">
        <v>8411</v>
      </c>
      <c r="H28" s="1404" t="s">
        <v>574</v>
      </c>
      <c r="I28" s="1405"/>
      <c r="J28" s="1237"/>
      <c r="K28" s="1430">
        <v>685.78900158478598</v>
      </c>
      <c r="L28" s="1430">
        <v>962.66149762282112</v>
      </c>
      <c r="M28" s="1431">
        <v>1262</v>
      </c>
      <c r="N28" s="1238"/>
      <c r="O28" s="1239"/>
      <c r="P28" s="1240"/>
      <c r="Q28" s="1240"/>
      <c r="R28" s="1240"/>
      <c r="S28" s="1240"/>
      <c r="T28" s="1240"/>
      <c r="U28" s="1240"/>
      <c r="V28" s="1240"/>
      <c r="W28" s="1240"/>
      <c r="X28" s="1240"/>
      <c r="Y28" s="1241"/>
      <c r="Z28" s="1241"/>
      <c r="AA28" s="1242"/>
      <c r="AB28" s="1242"/>
      <c r="AC28" s="1242"/>
      <c r="AD28" s="1242"/>
      <c r="AE28" s="1242"/>
      <c r="AF28" s="1242"/>
      <c r="AG28" s="1242"/>
      <c r="AH28" s="1242"/>
      <c r="AI28" s="1242"/>
      <c r="AJ28" s="1242"/>
      <c r="AK28" s="1242"/>
    </row>
    <row r="29" spans="1:38" s="1243" customFormat="1" ht="9.75" customHeight="1">
      <c r="A29" s="1235"/>
      <c r="B29" s="1236"/>
      <c r="C29" s="1402" t="s">
        <v>575</v>
      </c>
      <c r="D29" s="1403"/>
      <c r="E29" s="1430">
        <v>701.80056227010004</v>
      </c>
      <c r="F29" s="1430">
        <v>813.46912769311598</v>
      </c>
      <c r="G29" s="1431">
        <v>1903</v>
      </c>
      <c r="H29" s="1404" t="s">
        <v>576</v>
      </c>
      <c r="I29" s="1405"/>
      <c r="J29" s="1237"/>
      <c r="K29" s="1430">
        <v>636.54516813243708</v>
      </c>
      <c r="L29" s="1430">
        <v>743.22765131919311</v>
      </c>
      <c r="M29" s="1431">
        <v>1933</v>
      </c>
      <c r="N29" s="1238"/>
      <c r="O29" s="1239"/>
      <c r="P29" s="1240"/>
      <c r="Q29" s="1240"/>
      <c r="R29" s="1240"/>
      <c r="S29" s="1240"/>
      <c r="T29" s="1240"/>
      <c r="U29" s="1240"/>
      <c r="V29" s="1240"/>
      <c r="W29" s="1240"/>
      <c r="X29" s="1240"/>
      <c r="Y29" s="1241"/>
      <c r="Z29" s="1241"/>
      <c r="AA29" s="1242"/>
      <c r="AB29" s="1242"/>
      <c r="AC29" s="1242"/>
      <c r="AD29" s="1242"/>
      <c r="AE29" s="1242"/>
      <c r="AF29" s="1242"/>
      <c r="AG29" s="1242"/>
      <c r="AH29" s="1242"/>
      <c r="AI29" s="1242"/>
      <c r="AJ29" s="1242"/>
      <c r="AK29" s="1242"/>
    </row>
    <row r="30" spans="1:38" s="1243" customFormat="1" ht="9.75" customHeight="1">
      <c r="A30" s="1235"/>
      <c r="B30" s="1236"/>
      <c r="C30" s="1402" t="s">
        <v>577</v>
      </c>
      <c r="D30" s="1403"/>
      <c r="E30" s="1430">
        <v>786.96985788113705</v>
      </c>
      <c r="F30" s="1430">
        <v>925.91947459086998</v>
      </c>
      <c r="G30" s="1431">
        <v>2322</v>
      </c>
      <c r="H30" s="1404" t="s">
        <v>578</v>
      </c>
      <c r="I30" s="1405"/>
      <c r="J30" s="1237"/>
      <c r="K30" s="1430">
        <v>675.67862198795206</v>
      </c>
      <c r="L30" s="1430">
        <v>800.48332078313297</v>
      </c>
      <c r="M30" s="1431">
        <v>1328</v>
      </c>
      <c r="N30" s="1238"/>
      <c r="O30" s="1239"/>
      <c r="P30" s="1240"/>
      <c r="Q30" s="1240"/>
      <c r="R30" s="1240"/>
      <c r="S30" s="1240"/>
      <c r="T30" s="1240"/>
      <c r="U30" s="1240"/>
      <c r="V30" s="1240"/>
      <c r="W30" s="1240"/>
      <c r="X30" s="1240"/>
      <c r="Y30" s="1241"/>
      <c r="Z30" s="1241"/>
      <c r="AA30" s="1242"/>
      <c r="AB30" s="1242"/>
      <c r="AC30" s="1242"/>
      <c r="AD30" s="1242"/>
      <c r="AE30" s="1242"/>
      <c r="AF30" s="1242"/>
      <c r="AG30" s="1242"/>
      <c r="AH30" s="1242"/>
      <c r="AI30" s="1242"/>
      <c r="AJ30" s="1242"/>
      <c r="AK30" s="1242"/>
    </row>
    <row r="31" spans="1:38" s="1243" customFormat="1" ht="9.75" customHeight="1">
      <c r="A31" s="1235"/>
      <c r="B31" s="1236"/>
      <c r="C31" s="1402" t="s">
        <v>579</v>
      </c>
      <c r="D31" s="1403"/>
      <c r="E31" s="1430">
        <v>744.83872055541804</v>
      </c>
      <c r="F31" s="1430">
        <v>858.94748574262303</v>
      </c>
      <c r="G31" s="1431">
        <v>4033</v>
      </c>
      <c r="H31" s="1404" t="s">
        <v>580</v>
      </c>
      <c r="I31" s="1405"/>
      <c r="J31" s="1237"/>
      <c r="K31" s="1430">
        <v>635.84544933078405</v>
      </c>
      <c r="L31" s="1430">
        <v>834.36383365200811</v>
      </c>
      <c r="M31" s="1431">
        <v>1046</v>
      </c>
      <c r="N31" s="1238"/>
      <c r="O31" s="1239"/>
      <c r="P31" s="1240"/>
      <c r="Q31" s="1240"/>
      <c r="R31" s="1240"/>
      <c r="S31" s="1240"/>
      <c r="T31" s="1240"/>
      <c r="U31" s="1240"/>
      <c r="V31" s="1240"/>
      <c r="W31" s="1240"/>
      <c r="X31" s="1240"/>
      <c r="Y31" s="1241"/>
      <c r="Z31" s="1241"/>
      <c r="AA31" s="1242"/>
      <c r="AB31" s="1242"/>
      <c r="AC31" s="1242"/>
      <c r="AD31" s="1242"/>
      <c r="AE31" s="1242"/>
      <c r="AF31" s="1242"/>
      <c r="AG31" s="1242"/>
      <c r="AH31" s="1242"/>
      <c r="AI31" s="1242"/>
      <c r="AJ31" s="1242"/>
      <c r="AK31" s="1242"/>
    </row>
    <row r="32" spans="1:38" s="1243" customFormat="1" ht="9.75" customHeight="1">
      <c r="A32" s="1235"/>
      <c r="B32" s="1236"/>
      <c r="C32" s="1402" t="s">
        <v>581</v>
      </c>
      <c r="D32" s="1403"/>
      <c r="E32" s="1430">
        <v>858.0926965275421</v>
      </c>
      <c r="F32" s="1430">
        <v>1025.34874448592</v>
      </c>
      <c r="G32" s="1431">
        <v>8841</v>
      </c>
      <c r="H32" s="1404" t="s">
        <v>582</v>
      </c>
      <c r="I32" s="1401"/>
      <c r="J32" s="1237"/>
      <c r="K32" s="1430">
        <v>697.88400830737305</v>
      </c>
      <c r="L32" s="1430">
        <v>829.19017653167202</v>
      </c>
      <c r="M32" s="1431">
        <v>1926</v>
      </c>
      <c r="N32" s="1238"/>
      <c r="O32" s="1239"/>
      <c r="P32" s="1240"/>
      <c r="Q32" s="1240"/>
      <c r="R32" s="1240"/>
      <c r="S32" s="1240"/>
      <c r="T32" s="1240"/>
      <c r="U32" s="1240"/>
      <c r="V32" s="1240"/>
      <c r="W32" s="1240"/>
      <c r="X32" s="1240"/>
      <c r="Y32" s="1241"/>
      <c r="Z32" s="1241"/>
      <c r="AA32" s="1242"/>
      <c r="AB32" s="1242"/>
      <c r="AC32" s="1242"/>
      <c r="AD32" s="1242"/>
      <c r="AE32" s="1242"/>
      <c r="AF32" s="1242"/>
      <c r="AG32" s="1242"/>
      <c r="AH32" s="1242"/>
      <c r="AI32" s="1242"/>
      <c r="AJ32" s="1242"/>
      <c r="AK32" s="1242"/>
    </row>
    <row r="33" spans="1:37" s="1243" customFormat="1" ht="9.75" customHeight="1">
      <c r="A33" s="1235"/>
      <c r="B33" s="1236"/>
      <c r="C33" s="1402" t="s">
        <v>583</v>
      </c>
      <c r="D33" s="1403"/>
      <c r="E33" s="1430">
        <v>849.69477340110097</v>
      </c>
      <c r="F33" s="1430">
        <v>962.94214739517213</v>
      </c>
      <c r="G33" s="1431">
        <v>2361</v>
      </c>
      <c r="H33" s="1404" t="s">
        <v>584</v>
      </c>
      <c r="I33" s="1405"/>
      <c r="J33" s="1237"/>
      <c r="K33" s="1430">
        <v>800.34818681318711</v>
      </c>
      <c r="L33" s="1430">
        <v>906.65076923076901</v>
      </c>
      <c r="M33" s="1431">
        <v>364</v>
      </c>
      <c r="N33" s="1238"/>
      <c r="O33" s="1239"/>
      <c r="P33" s="1240"/>
      <c r="Q33" s="1240"/>
      <c r="R33" s="1240"/>
      <c r="S33" s="1240"/>
      <c r="T33" s="1240"/>
      <c r="U33" s="1240"/>
      <c r="V33" s="1240"/>
      <c r="W33" s="1240"/>
      <c r="X33" s="1240"/>
      <c r="Y33" s="1241"/>
      <c r="Z33" s="1241"/>
      <c r="AA33" s="1242"/>
      <c r="AB33" s="1242"/>
      <c r="AC33" s="1242"/>
      <c r="AD33" s="1242"/>
      <c r="AE33" s="1242"/>
      <c r="AF33" s="1242"/>
      <c r="AG33" s="1242"/>
      <c r="AH33" s="1242"/>
      <c r="AI33" s="1242"/>
      <c r="AJ33" s="1242"/>
      <c r="AK33" s="1242"/>
    </row>
    <row r="34" spans="1:37" s="1243" customFormat="1" ht="9.75" customHeight="1">
      <c r="A34" s="1235"/>
      <c r="B34" s="1236"/>
      <c r="C34" s="1402" t="s">
        <v>585</v>
      </c>
      <c r="D34" s="1403"/>
      <c r="E34" s="1430">
        <v>695.45776292853009</v>
      </c>
      <c r="F34" s="1430">
        <v>836.05381173736203</v>
      </c>
      <c r="G34" s="1431">
        <v>1721</v>
      </c>
      <c r="H34" s="1404" t="s">
        <v>586</v>
      </c>
      <c r="I34" s="1405"/>
      <c r="J34" s="1237"/>
      <c r="K34" s="1430">
        <v>681.29409165302798</v>
      </c>
      <c r="L34" s="1430">
        <v>801.87304418985309</v>
      </c>
      <c r="M34" s="1431">
        <v>611</v>
      </c>
      <c r="N34" s="1238"/>
      <c r="O34" s="1239"/>
      <c r="P34" s="1240"/>
      <c r="Q34" s="1240"/>
      <c r="R34" s="1240"/>
      <c r="S34" s="1240"/>
      <c r="T34" s="1240"/>
      <c r="U34" s="1240"/>
      <c r="V34" s="1240"/>
      <c r="W34" s="1240"/>
      <c r="X34" s="1240"/>
      <c r="Y34" s="1241"/>
      <c r="Z34" s="1241"/>
      <c r="AA34" s="1242"/>
      <c r="AB34" s="1242"/>
      <c r="AC34" s="1242"/>
      <c r="AD34" s="1242"/>
      <c r="AE34" s="1242"/>
      <c r="AF34" s="1242"/>
      <c r="AG34" s="1242"/>
      <c r="AH34" s="1242"/>
      <c r="AI34" s="1242"/>
      <c r="AJ34" s="1242"/>
      <c r="AK34" s="1242"/>
    </row>
    <row r="35" spans="1:37" s="1243" customFormat="1" ht="9.75" customHeight="1">
      <c r="A35" s="1235"/>
      <c r="B35" s="1236"/>
      <c r="C35" s="1402" t="s">
        <v>587</v>
      </c>
      <c r="D35" s="1403"/>
      <c r="E35" s="1430">
        <v>710.51180559827696</v>
      </c>
      <c r="F35" s="1430">
        <v>830.81147646877912</v>
      </c>
      <c r="G35" s="1431">
        <v>3251</v>
      </c>
      <c r="H35" s="1404" t="s">
        <v>588</v>
      </c>
      <c r="I35" s="1405"/>
      <c r="J35" s="1237"/>
      <c r="K35" s="1430">
        <v>636.77487238979097</v>
      </c>
      <c r="L35" s="1430">
        <v>755.356890951276</v>
      </c>
      <c r="M35" s="1431">
        <v>431</v>
      </c>
      <c r="N35" s="1238"/>
      <c r="O35" s="1239"/>
      <c r="P35" s="1240"/>
      <c r="Q35" s="1240"/>
      <c r="R35" s="1240"/>
      <c r="S35" s="1240"/>
      <c r="T35" s="1240"/>
      <c r="U35" s="1240"/>
      <c r="V35" s="1240"/>
      <c r="W35" s="1240"/>
      <c r="X35" s="1240"/>
      <c r="Y35" s="1241"/>
      <c r="Z35" s="1241"/>
      <c r="AA35" s="1242"/>
      <c r="AB35" s="1242"/>
      <c r="AC35" s="1242"/>
      <c r="AD35" s="1242"/>
      <c r="AE35" s="1242"/>
      <c r="AF35" s="1242"/>
      <c r="AG35" s="1242"/>
      <c r="AH35" s="1242"/>
      <c r="AI35" s="1242"/>
      <c r="AJ35" s="1242"/>
      <c r="AK35" s="1242"/>
    </row>
    <row r="36" spans="1:37" s="1243" customFormat="1" ht="9.75" customHeight="1">
      <c r="A36" s="1235"/>
      <c r="B36" s="1236"/>
      <c r="C36" s="1402" t="s">
        <v>589</v>
      </c>
      <c r="D36" s="1403"/>
      <c r="E36" s="1430">
        <v>698.36265914584999</v>
      </c>
      <c r="F36" s="1430">
        <v>837.72811442385205</v>
      </c>
      <c r="G36" s="1431">
        <v>1241</v>
      </c>
      <c r="H36" s="1406" t="s">
        <v>590</v>
      </c>
      <c r="I36" s="1405"/>
      <c r="J36" s="1237"/>
      <c r="K36" s="1433">
        <v>749.80688006660512</v>
      </c>
      <c r="L36" s="1433">
        <v>901.88010363261913</v>
      </c>
      <c r="M36" s="1434">
        <v>45642</v>
      </c>
      <c r="N36" s="1238"/>
      <c r="O36" s="1239"/>
      <c r="P36" s="1240"/>
      <c r="Q36" s="1240"/>
      <c r="R36" s="1240"/>
      <c r="S36" s="1240"/>
      <c r="T36" s="1240"/>
      <c r="U36" s="1240"/>
      <c r="V36" s="1240"/>
      <c r="W36" s="1240"/>
      <c r="X36" s="1240"/>
      <c r="Y36" s="1241"/>
      <c r="Z36" s="1241"/>
      <c r="AA36" s="1242"/>
      <c r="AB36" s="1242"/>
      <c r="AC36" s="1242"/>
      <c r="AD36" s="1242"/>
      <c r="AE36" s="1242"/>
      <c r="AF36" s="1242"/>
      <c r="AG36" s="1242"/>
      <c r="AH36" s="1242"/>
      <c r="AI36" s="1242"/>
      <c r="AJ36" s="1242"/>
      <c r="AK36" s="1242"/>
    </row>
    <row r="37" spans="1:37" s="1243" customFormat="1" ht="9.75" customHeight="1">
      <c r="A37" s="1235"/>
      <c r="B37" s="1236"/>
      <c r="C37" s="1402" t="s">
        <v>591</v>
      </c>
      <c r="D37" s="1403"/>
      <c r="E37" s="1430">
        <v>776.28159294614909</v>
      </c>
      <c r="F37" s="1430">
        <v>923.35425854405003</v>
      </c>
      <c r="G37" s="1431">
        <v>13723</v>
      </c>
      <c r="H37" s="1404" t="s">
        <v>592</v>
      </c>
      <c r="I37" s="1405"/>
      <c r="J37" s="1237"/>
      <c r="K37" s="1430">
        <v>600.89635778635807</v>
      </c>
      <c r="L37" s="1430">
        <v>698.58687258687303</v>
      </c>
      <c r="M37" s="1431">
        <v>777</v>
      </c>
      <c r="N37" s="1238"/>
      <c r="O37" s="1239"/>
      <c r="P37" s="1240"/>
      <c r="Q37" s="1240"/>
      <c r="R37" s="1240"/>
      <c r="S37" s="1240"/>
      <c r="T37" s="1240"/>
      <c r="U37" s="1240"/>
      <c r="V37" s="1240"/>
      <c r="W37" s="1240"/>
      <c r="X37" s="1240"/>
      <c r="Y37" s="1241"/>
      <c r="Z37" s="1241"/>
      <c r="AA37" s="1242"/>
      <c r="AB37" s="1242"/>
      <c r="AC37" s="1242"/>
      <c r="AD37" s="1242"/>
      <c r="AE37" s="1242"/>
      <c r="AF37" s="1242"/>
      <c r="AG37" s="1242"/>
      <c r="AH37" s="1242"/>
      <c r="AI37" s="1242"/>
      <c r="AJ37" s="1242"/>
      <c r="AK37" s="1242"/>
    </row>
    <row r="38" spans="1:37" s="1243" customFormat="1" ht="9.75" customHeight="1">
      <c r="A38" s="1235"/>
      <c r="B38" s="1236"/>
      <c r="C38" s="1244" t="s">
        <v>593</v>
      </c>
      <c r="D38" s="1435"/>
      <c r="E38" s="1433">
        <v>782.34989600676909</v>
      </c>
      <c r="F38" s="1433">
        <v>951.05383846930704</v>
      </c>
      <c r="G38" s="1434">
        <v>36637</v>
      </c>
      <c r="H38" s="1404" t="s">
        <v>594</v>
      </c>
      <c r="I38" s="1405"/>
      <c r="J38" s="1237"/>
      <c r="K38" s="1430">
        <v>705.25689898198902</v>
      </c>
      <c r="L38" s="1430">
        <v>843.06904463586511</v>
      </c>
      <c r="M38" s="1431">
        <v>1277</v>
      </c>
      <c r="N38" s="1238"/>
      <c r="O38" s="1239"/>
      <c r="P38" s="1240"/>
      <c r="Q38" s="1240"/>
      <c r="R38" s="1240"/>
      <c r="S38" s="1240"/>
      <c r="T38" s="1240"/>
      <c r="U38" s="1240"/>
      <c r="V38" s="1240"/>
      <c r="W38" s="1240"/>
      <c r="X38" s="1240"/>
      <c r="Y38" s="1241"/>
      <c r="Z38" s="1241"/>
      <c r="AA38" s="1242"/>
      <c r="AB38" s="1242"/>
      <c r="AC38" s="1242"/>
      <c r="AD38" s="1242"/>
      <c r="AE38" s="1242"/>
      <c r="AF38" s="1242"/>
      <c r="AG38" s="1242"/>
      <c r="AH38" s="1242"/>
      <c r="AI38" s="1242"/>
      <c r="AJ38" s="1242"/>
      <c r="AK38" s="1242"/>
    </row>
    <row r="39" spans="1:37" s="1243" customFormat="1" ht="9.75" customHeight="1">
      <c r="A39" s="1235"/>
      <c r="B39" s="1236"/>
      <c r="C39" s="1402" t="s">
        <v>595</v>
      </c>
      <c r="D39" s="1403"/>
      <c r="E39" s="1430">
        <v>810.99241232927307</v>
      </c>
      <c r="F39" s="1430">
        <v>975.79056109265412</v>
      </c>
      <c r="G39" s="1431">
        <v>5418</v>
      </c>
      <c r="H39" s="1404" t="s">
        <v>596</v>
      </c>
      <c r="I39" s="1401"/>
      <c r="J39" s="1237"/>
      <c r="K39" s="1430">
        <v>631.58963576158897</v>
      </c>
      <c r="L39" s="1430">
        <v>775.01764238410601</v>
      </c>
      <c r="M39" s="1431">
        <v>1510</v>
      </c>
      <c r="N39" s="1238"/>
      <c r="O39" s="1239"/>
      <c r="P39" s="1240"/>
      <c r="Q39" s="1240"/>
      <c r="R39" s="1240"/>
      <c r="S39" s="1240"/>
      <c r="T39" s="1240"/>
      <c r="U39" s="1240"/>
      <c r="V39" s="1240"/>
      <c r="W39" s="1240"/>
      <c r="X39" s="1240"/>
      <c r="Y39" s="1241"/>
      <c r="Z39" s="1241"/>
      <c r="AA39" s="1242"/>
      <c r="AB39" s="1242"/>
      <c r="AC39" s="1242"/>
      <c r="AD39" s="1242"/>
      <c r="AE39" s="1242"/>
      <c r="AF39" s="1242"/>
      <c r="AG39" s="1242"/>
      <c r="AH39" s="1242"/>
      <c r="AI39" s="1242"/>
      <c r="AJ39" s="1242"/>
      <c r="AK39" s="1242"/>
    </row>
    <row r="40" spans="1:37" s="1243" customFormat="1" ht="9.75" customHeight="1">
      <c r="A40" s="1235"/>
      <c r="B40" s="1236"/>
      <c r="C40" s="1402" t="s">
        <v>597</v>
      </c>
      <c r="D40" s="1403"/>
      <c r="E40" s="1430">
        <v>806.79504312668507</v>
      </c>
      <c r="F40" s="1430">
        <v>982.46805929919105</v>
      </c>
      <c r="G40" s="1431">
        <v>3710</v>
      </c>
      <c r="H40" s="1404" t="s">
        <v>598</v>
      </c>
      <c r="I40" s="1405"/>
      <c r="J40" s="1237"/>
      <c r="K40" s="1430">
        <v>736.65696339810211</v>
      </c>
      <c r="L40" s="1430">
        <v>918.36131269769498</v>
      </c>
      <c r="M40" s="1431">
        <v>4426</v>
      </c>
      <c r="N40" s="1238"/>
      <c r="O40" s="1239"/>
      <c r="P40" s="1240"/>
      <c r="Q40" s="1240"/>
      <c r="R40" s="1240"/>
      <c r="S40" s="1240"/>
      <c r="T40" s="1240"/>
      <c r="U40" s="1240"/>
      <c r="V40" s="1240"/>
      <c r="W40" s="1240"/>
      <c r="X40" s="1240"/>
      <c r="Y40" s="1241"/>
      <c r="Z40" s="1241"/>
      <c r="AA40" s="1242"/>
      <c r="AB40" s="1242"/>
      <c r="AC40" s="1242"/>
      <c r="AD40" s="1242"/>
      <c r="AE40" s="1242"/>
      <c r="AF40" s="1242"/>
      <c r="AG40" s="1242"/>
      <c r="AH40" s="1242"/>
      <c r="AI40" s="1242"/>
      <c r="AJ40" s="1242"/>
      <c r="AK40" s="1242"/>
    </row>
    <row r="41" spans="1:37" s="1243" customFormat="1" ht="9.75" customHeight="1">
      <c r="A41" s="1235"/>
      <c r="B41" s="1236"/>
      <c r="C41" s="1402" t="s">
        <v>599</v>
      </c>
      <c r="D41" s="1403"/>
      <c r="E41" s="1430">
        <v>927.98972520908012</v>
      </c>
      <c r="F41" s="1430">
        <v>1118.2761529271199</v>
      </c>
      <c r="G41" s="1431">
        <v>837</v>
      </c>
      <c r="H41" s="1404" t="s">
        <v>600</v>
      </c>
      <c r="I41" s="1405"/>
      <c r="J41" s="1237"/>
      <c r="K41" s="1430">
        <v>729.22855900621107</v>
      </c>
      <c r="L41" s="1430">
        <v>862.91372049689403</v>
      </c>
      <c r="M41" s="1431">
        <v>1610</v>
      </c>
      <c r="N41" s="1238"/>
      <c r="O41" s="1239"/>
      <c r="P41" s="1240"/>
      <c r="Q41" s="1240"/>
      <c r="R41" s="1240"/>
      <c r="S41" s="1240"/>
      <c r="T41" s="1240"/>
      <c r="U41" s="1240"/>
      <c r="V41" s="1240"/>
      <c r="W41" s="1240"/>
      <c r="X41" s="1240"/>
      <c r="Y41" s="1241"/>
      <c r="Z41" s="1241"/>
      <c r="AA41" s="1242"/>
      <c r="AB41" s="1242"/>
      <c r="AC41" s="1242"/>
      <c r="AD41" s="1242"/>
      <c r="AE41" s="1242"/>
      <c r="AF41" s="1242"/>
      <c r="AG41" s="1242"/>
      <c r="AH41" s="1242"/>
      <c r="AI41" s="1242"/>
      <c r="AJ41" s="1242"/>
      <c r="AK41" s="1242"/>
    </row>
    <row r="42" spans="1:37" s="1243" customFormat="1" ht="9.75" customHeight="1">
      <c r="A42" s="1235"/>
      <c r="B42" s="1236"/>
      <c r="C42" s="1402" t="s">
        <v>601</v>
      </c>
      <c r="D42" s="1403"/>
      <c r="E42" s="1430">
        <v>842.91194464414104</v>
      </c>
      <c r="F42" s="1430">
        <v>1048.7242199856203</v>
      </c>
      <c r="G42" s="1431">
        <v>2782</v>
      </c>
      <c r="H42" s="1404" t="s">
        <v>602</v>
      </c>
      <c r="I42" s="1405"/>
      <c r="J42" s="1237"/>
      <c r="K42" s="1430">
        <v>802.51547596606997</v>
      </c>
      <c r="L42" s="1430">
        <v>957.04874646559801</v>
      </c>
      <c r="M42" s="1431">
        <v>2122</v>
      </c>
      <c r="N42" s="1238"/>
      <c r="O42" s="1239"/>
      <c r="P42" s="1240"/>
      <c r="Q42" s="1240"/>
      <c r="R42" s="1240"/>
      <c r="S42" s="1240"/>
      <c r="T42" s="1240"/>
      <c r="U42" s="1240"/>
      <c r="V42" s="1240"/>
      <c r="W42" s="1240"/>
      <c r="X42" s="1240"/>
      <c r="Y42" s="1241"/>
      <c r="Z42" s="1241"/>
      <c r="AA42" s="1242"/>
      <c r="AB42" s="1242"/>
      <c r="AC42" s="1242"/>
      <c r="AD42" s="1242"/>
      <c r="AE42" s="1242"/>
      <c r="AF42" s="1242"/>
      <c r="AG42" s="1242"/>
      <c r="AH42" s="1242"/>
      <c r="AI42" s="1242"/>
      <c r="AJ42" s="1242"/>
      <c r="AK42" s="1242"/>
    </row>
    <row r="43" spans="1:37" s="1243" customFormat="1" ht="9.75" customHeight="1">
      <c r="A43" s="1235"/>
      <c r="B43" s="1236"/>
      <c r="C43" s="1402" t="s">
        <v>603</v>
      </c>
      <c r="D43" s="1403"/>
      <c r="E43" s="1430">
        <v>671.03023938223907</v>
      </c>
      <c r="F43" s="1430">
        <v>805.62331274131316</v>
      </c>
      <c r="G43" s="1431">
        <v>1295</v>
      </c>
      <c r="H43" s="1404" t="s">
        <v>604</v>
      </c>
      <c r="I43" s="1405"/>
      <c r="J43" s="1237"/>
      <c r="K43" s="1430">
        <v>953.75089954597001</v>
      </c>
      <c r="L43" s="1430">
        <v>1140.79705448354</v>
      </c>
      <c r="M43" s="1431">
        <v>3524</v>
      </c>
      <c r="N43" s="1238"/>
      <c r="O43" s="1239"/>
      <c r="P43" s="1240"/>
      <c r="Q43" s="1240"/>
      <c r="R43" s="1240"/>
      <c r="S43" s="1240"/>
      <c r="T43" s="1240"/>
      <c r="U43" s="1240"/>
      <c r="V43" s="1240"/>
      <c r="W43" s="1240"/>
      <c r="X43" s="1240"/>
      <c r="Y43" s="1241"/>
      <c r="Z43" s="1241"/>
      <c r="AA43" s="1242"/>
      <c r="AB43" s="1242"/>
      <c r="AC43" s="1242"/>
      <c r="AD43" s="1242"/>
      <c r="AE43" s="1242"/>
      <c r="AF43" s="1242"/>
      <c r="AG43" s="1242"/>
      <c r="AH43" s="1242"/>
      <c r="AI43" s="1242"/>
      <c r="AJ43" s="1242"/>
      <c r="AK43" s="1242"/>
    </row>
    <row r="44" spans="1:37" s="1243" customFormat="1" ht="9.75" customHeight="1">
      <c r="A44" s="1235"/>
      <c r="B44" s="1236"/>
      <c r="C44" s="1402" t="s">
        <v>605</v>
      </c>
      <c r="D44" s="1403"/>
      <c r="E44" s="1430">
        <v>637.96516042780706</v>
      </c>
      <c r="F44" s="1430">
        <v>763.82679144385008</v>
      </c>
      <c r="G44" s="1431">
        <v>374</v>
      </c>
      <c r="H44" s="1404" t="s">
        <v>606</v>
      </c>
      <c r="I44" s="1405"/>
      <c r="J44" s="1237"/>
      <c r="K44" s="1430">
        <v>646.85794466403206</v>
      </c>
      <c r="L44" s="1430">
        <v>770.72540184453203</v>
      </c>
      <c r="M44" s="1431">
        <v>759</v>
      </c>
      <c r="N44" s="1238"/>
      <c r="O44" s="1239"/>
      <c r="P44" s="1240"/>
      <c r="Q44" s="1240"/>
      <c r="R44" s="1240"/>
      <c r="S44" s="1240"/>
      <c r="T44" s="1240"/>
      <c r="U44" s="1240"/>
      <c r="V44" s="1240"/>
      <c r="W44" s="1240"/>
      <c r="X44" s="1240"/>
      <c r="Y44" s="1241"/>
      <c r="Z44" s="1241"/>
      <c r="AA44" s="1242"/>
      <c r="AB44" s="1242"/>
      <c r="AC44" s="1242"/>
      <c r="AD44" s="1242"/>
      <c r="AE44" s="1242"/>
      <c r="AF44" s="1242"/>
      <c r="AG44" s="1242"/>
      <c r="AH44" s="1242"/>
      <c r="AI44" s="1242"/>
      <c r="AJ44" s="1242"/>
      <c r="AK44" s="1242"/>
    </row>
    <row r="45" spans="1:37" s="1243" customFormat="1" ht="9.75" customHeight="1">
      <c r="A45" s="1235"/>
      <c r="B45" s="1236"/>
      <c r="C45" s="1402" t="s">
        <v>607</v>
      </c>
      <c r="D45" s="1403"/>
      <c r="E45" s="1430">
        <v>768.18342182890899</v>
      </c>
      <c r="F45" s="1430">
        <v>909.8078803202701</v>
      </c>
      <c r="G45" s="1431">
        <v>4746</v>
      </c>
      <c r="H45" s="1404" t="s">
        <v>608</v>
      </c>
      <c r="I45" s="1405"/>
      <c r="J45" s="1237"/>
      <c r="K45" s="1430">
        <v>723.66484709480096</v>
      </c>
      <c r="L45" s="1430">
        <v>835.63166666666712</v>
      </c>
      <c r="M45" s="1431">
        <v>1308</v>
      </c>
      <c r="N45" s="1238"/>
      <c r="O45" s="1239"/>
      <c r="P45" s="1240"/>
      <c r="Q45" s="1240"/>
      <c r="R45" s="1240"/>
      <c r="S45" s="1240"/>
      <c r="T45" s="1240"/>
      <c r="U45" s="1240"/>
      <c r="V45" s="1240"/>
      <c r="W45" s="1240"/>
      <c r="X45" s="1240"/>
      <c r="Y45" s="1241"/>
      <c r="Z45" s="1241"/>
      <c r="AA45" s="1242"/>
      <c r="AB45" s="1242"/>
      <c r="AC45" s="1242"/>
      <c r="AD45" s="1242"/>
      <c r="AE45" s="1242"/>
      <c r="AF45" s="1242"/>
      <c r="AG45" s="1242"/>
      <c r="AH45" s="1242"/>
      <c r="AI45" s="1242"/>
      <c r="AJ45" s="1242"/>
      <c r="AK45" s="1242"/>
    </row>
    <row r="46" spans="1:37" s="1243" customFormat="1" ht="9.75" customHeight="1">
      <c r="A46" s="1237"/>
      <c r="B46" s="1245"/>
      <c r="C46" s="1402" t="s">
        <v>609</v>
      </c>
      <c r="D46" s="1403"/>
      <c r="E46" s="1430">
        <v>804.48479672283213</v>
      </c>
      <c r="F46" s="1430">
        <v>1004.3017699799001</v>
      </c>
      <c r="G46" s="1431">
        <v>6469</v>
      </c>
      <c r="H46" s="1404" t="s">
        <v>610</v>
      </c>
      <c r="I46" s="1405"/>
      <c r="J46" s="1237"/>
      <c r="K46" s="1430">
        <v>631.98935132330007</v>
      </c>
      <c r="L46" s="1430">
        <v>735.39883238194102</v>
      </c>
      <c r="M46" s="1431">
        <v>1927</v>
      </c>
      <c r="N46" s="1238"/>
      <c r="O46" s="1239"/>
      <c r="P46" s="1240"/>
      <c r="Q46" s="1240"/>
      <c r="R46" s="1240"/>
      <c r="S46" s="1240"/>
      <c r="T46" s="1240"/>
      <c r="U46" s="1240"/>
      <c r="V46" s="1240"/>
      <c r="W46" s="1240"/>
      <c r="X46" s="1240"/>
      <c r="Y46" s="1241"/>
      <c r="Z46" s="1241"/>
      <c r="AA46" s="1242"/>
      <c r="AB46" s="1242"/>
      <c r="AC46" s="1242"/>
      <c r="AD46" s="1242"/>
      <c r="AE46" s="1242"/>
      <c r="AF46" s="1242"/>
      <c r="AG46" s="1242"/>
      <c r="AH46" s="1242"/>
      <c r="AI46" s="1242"/>
      <c r="AJ46" s="1242"/>
      <c r="AK46" s="1242"/>
    </row>
    <row r="47" spans="1:37" s="1243" customFormat="1" ht="9.75" customHeight="1">
      <c r="A47" s="1237"/>
      <c r="B47" s="1245"/>
      <c r="C47" s="1402" t="s">
        <v>611</v>
      </c>
      <c r="D47" s="1403"/>
      <c r="E47" s="1430">
        <v>695.74859504132201</v>
      </c>
      <c r="F47" s="1430">
        <v>840.74256198347109</v>
      </c>
      <c r="G47" s="1431">
        <v>484</v>
      </c>
      <c r="H47" s="1404" t="s">
        <v>612</v>
      </c>
      <c r="I47" s="1405"/>
      <c r="J47" s="1237"/>
      <c r="K47" s="1430">
        <v>596.21235975066804</v>
      </c>
      <c r="L47" s="1430">
        <v>730.35692787177197</v>
      </c>
      <c r="M47" s="1431">
        <v>1123</v>
      </c>
      <c r="N47" s="1238"/>
      <c r="O47" s="1239"/>
      <c r="P47" s="1240"/>
      <c r="Q47" s="1240"/>
      <c r="R47" s="1240"/>
      <c r="S47" s="1240"/>
      <c r="T47" s="1240"/>
      <c r="U47" s="1240"/>
      <c r="V47" s="1240"/>
      <c r="W47" s="1240"/>
      <c r="X47" s="1240"/>
      <c r="Y47" s="1241"/>
      <c r="Z47" s="1241"/>
      <c r="AA47" s="1242"/>
      <c r="AB47" s="1242"/>
      <c r="AC47" s="1242"/>
      <c r="AD47" s="1242"/>
      <c r="AE47" s="1242"/>
      <c r="AF47" s="1242"/>
      <c r="AG47" s="1242"/>
      <c r="AH47" s="1242"/>
      <c r="AI47" s="1242"/>
      <c r="AJ47" s="1242"/>
      <c r="AK47" s="1242"/>
    </row>
    <row r="48" spans="1:37" s="1243" customFormat="1" ht="9.75" customHeight="1">
      <c r="A48" s="1237"/>
      <c r="B48" s="1245"/>
      <c r="C48" s="1402" t="s">
        <v>613</v>
      </c>
      <c r="D48" s="1407"/>
      <c r="E48" s="1430">
        <v>746.98176107204006</v>
      </c>
      <c r="F48" s="1430">
        <v>903.60888044098112</v>
      </c>
      <c r="G48" s="1431">
        <v>10522</v>
      </c>
      <c r="H48" s="1404" t="s">
        <v>614</v>
      </c>
      <c r="I48" s="1401"/>
      <c r="J48" s="1237"/>
      <c r="K48" s="1430">
        <v>775.20565946184399</v>
      </c>
      <c r="L48" s="1430">
        <v>927.71032862814309</v>
      </c>
      <c r="M48" s="1431">
        <v>4534</v>
      </c>
      <c r="N48" s="1238"/>
      <c r="O48" s="1239"/>
      <c r="P48" s="1240"/>
      <c r="Q48" s="1240"/>
      <c r="R48" s="1240"/>
      <c r="S48" s="1240"/>
      <c r="T48" s="1240"/>
      <c r="U48" s="1240"/>
      <c r="V48" s="1240"/>
      <c r="W48" s="1240"/>
      <c r="X48" s="1240"/>
      <c r="Y48" s="1241"/>
      <c r="Z48" s="1241"/>
      <c r="AA48" s="1242"/>
      <c r="AB48" s="1242"/>
      <c r="AC48" s="1242"/>
      <c r="AD48" s="1242"/>
      <c r="AE48" s="1242"/>
      <c r="AF48" s="1242"/>
      <c r="AG48" s="1242"/>
      <c r="AH48" s="1242"/>
      <c r="AI48" s="1242"/>
      <c r="AJ48" s="1242"/>
      <c r="AK48" s="1242"/>
    </row>
    <row r="49" spans="1:37" s="1243" customFormat="1" ht="9.75" customHeight="1">
      <c r="A49" s="1237"/>
      <c r="B49" s="1245"/>
      <c r="C49" s="1244" t="s">
        <v>615</v>
      </c>
      <c r="D49" s="1403"/>
      <c r="E49" s="1433">
        <v>829.44357334481913</v>
      </c>
      <c r="F49" s="1433">
        <v>985.802935638691</v>
      </c>
      <c r="G49" s="1434">
        <v>81260</v>
      </c>
      <c r="H49" s="1404" t="s">
        <v>616</v>
      </c>
      <c r="I49" s="1405"/>
      <c r="J49" s="1237"/>
      <c r="K49" s="1430">
        <v>611.09051771117208</v>
      </c>
      <c r="L49" s="1430">
        <v>724.51689373296995</v>
      </c>
      <c r="M49" s="1431">
        <v>367</v>
      </c>
      <c r="N49" s="1238"/>
      <c r="O49" s="1239"/>
      <c r="P49" s="1240"/>
      <c r="Q49" s="1240"/>
      <c r="R49" s="1240"/>
      <c r="S49" s="1240"/>
      <c r="T49" s="1240"/>
      <c r="U49" s="1240"/>
      <c r="V49" s="1240"/>
      <c r="W49" s="1240"/>
      <c r="X49" s="1240"/>
      <c r="Y49" s="1241"/>
      <c r="Z49" s="1241"/>
      <c r="AA49" s="1242"/>
      <c r="AB49" s="1242"/>
      <c r="AC49" s="1242"/>
      <c r="AD49" s="1242"/>
      <c r="AE49" s="1242"/>
      <c r="AF49" s="1242"/>
      <c r="AG49" s="1242"/>
      <c r="AH49" s="1242"/>
      <c r="AI49" s="1242"/>
      <c r="AJ49" s="1242"/>
      <c r="AK49" s="1242"/>
    </row>
    <row r="50" spans="1:37" s="1243" customFormat="1" ht="9.75" customHeight="1">
      <c r="A50" s="1237"/>
      <c r="B50" s="1245"/>
      <c r="C50" s="1402" t="s">
        <v>617</v>
      </c>
      <c r="D50" s="1403"/>
      <c r="E50" s="1430">
        <v>798.81791441048006</v>
      </c>
      <c r="F50" s="1430">
        <v>925.5550366812231</v>
      </c>
      <c r="G50" s="1431">
        <v>11450</v>
      </c>
      <c r="H50" s="1404" t="s">
        <v>77</v>
      </c>
      <c r="I50" s="1405"/>
      <c r="J50" s="1237"/>
      <c r="K50" s="1430">
        <v>759.17644819736404</v>
      </c>
      <c r="L50" s="1430">
        <v>915.56544337974515</v>
      </c>
      <c r="M50" s="1431">
        <v>18889</v>
      </c>
      <c r="N50" s="1238"/>
      <c r="O50" s="1239"/>
      <c r="P50" s="1240"/>
      <c r="Q50" s="1240"/>
      <c r="R50" s="1240"/>
      <c r="S50" s="1240"/>
      <c r="T50" s="1240"/>
      <c r="U50" s="1240"/>
      <c r="V50" s="1240"/>
      <c r="W50" s="1240"/>
      <c r="X50" s="1240"/>
      <c r="Y50" s="1241"/>
      <c r="Z50" s="1241"/>
      <c r="AA50" s="1242"/>
      <c r="AB50" s="1242"/>
      <c r="AC50" s="1242"/>
      <c r="AD50" s="1242"/>
      <c r="AE50" s="1242"/>
      <c r="AF50" s="1242"/>
      <c r="AG50" s="1242"/>
      <c r="AH50" s="1242"/>
      <c r="AI50" s="1242"/>
      <c r="AJ50" s="1242"/>
      <c r="AK50" s="1242"/>
    </row>
    <row r="51" spans="1:37" s="1243" customFormat="1" ht="9.75" customHeight="1">
      <c r="A51" s="1237"/>
      <c r="B51" s="1245"/>
      <c r="C51" s="1402" t="s">
        <v>618</v>
      </c>
      <c r="D51" s="1403"/>
      <c r="E51" s="1430">
        <v>801.01710675700406</v>
      </c>
      <c r="F51" s="1430">
        <v>948.36058597326507</v>
      </c>
      <c r="G51" s="1431">
        <v>5461</v>
      </c>
      <c r="H51" s="1404" t="s">
        <v>619</v>
      </c>
      <c r="I51" s="1405"/>
      <c r="J51" s="1237"/>
      <c r="K51" s="1430">
        <v>670.901719274681</v>
      </c>
      <c r="L51" s="1430">
        <v>797.45210879785111</v>
      </c>
      <c r="M51" s="1431">
        <v>1489</v>
      </c>
      <c r="N51" s="1238"/>
      <c r="O51" s="1239"/>
      <c r="P51" s="1240"/>
      <c r="Q51" s="1240"/>
      <c r="R51" s="1240"/>
      <c r="S51" s="1240"/>
      <c r="T51" s="1240"/>
      <c r="U51" s="1240"/>
      <c r="V51" s="1240"/>
      <c r="W51" s="1240"/>
      <c r="X51" s="1240"/>
      <c r="Y51" s="1241"/>
      <c r="Z51" s="1241"/>
      <c r="AA51" s="1242"/>
      <c r="AB51" s="1242"/>
      <c r="AC51" s="1242"/>
      <c r="AD51" s="1242"/>
      <c r="AE51" s="1242"/>
      <c r="AF51" s="1242"/>
      <c r="AG51" s="1242"/>
      <c r="AH51" s="1242"/>
      <c r="AI51" s="1242"/>
      <c r="AJ51" s="1242"/>
      <c r="AK51" s="1242"/>
    </row>
    <row r="52" spans="1:37" s="1243" customFormat="1" ht="9.75" customHeight="1">
      <c r="A52" s="1237"/>
      <c r="B52" s="1245"/>
      <c r="C52" s="1402" t="s">
        <v>620</v>
      </c>
      <c r="D52" s="1403"/>
      <c r="E52" s="1430">
        <v>786.80373917952602</v>
      </c>
      <c r="F52" s="1430">
        <v>925.28191945803508</v>
      </c>
      <c r="G52" s="1431">
        <v>5314</v>
      </c>
      <c r="H52" s="1406" t="s">
        <v>621</v>
      </c>
      <c r="I52" s="1405"/>
      <c r="J52" s="1237"/>
      <c r="K52" s="1433">
        <v>651.59415199081207</v>
      </c>
      <c r="L52" s="1433">
        <v>768.34544984686102</v>
      </c>
      <c r="M52" s="1434">
        <v>5224</v>
      </c>
      <c r="N52" s="1238"/>
      <c r="O52" s="1239"/>
      <c r="P52" s="1240"/>
      <c r="Q52" s="1240"/>
      <c r="R52" s="1240"/>
      <c r="S52" s="1240"/>
      <c r="T52" s="1240"/>
      <c r="U52" s="1240"/>
      <c r="V52" s="1240"/>
      <c r="W52" s="1240"/>
      <c r="X52" s="1240"/>
      <c r="Y52" s="1241"/>
      <c r="Z52" s="1241"/>
      <c r="AA52" s="1242"/>
      <c r="AB52" s="1242"/>
      <c r="AC52" s="1242"/>
      <c r="AD52" s="1242"/>
      <c r="AE52" s="1242"/>
      <c r="AF52" s="1242"/>
      <c r="AG52" s="1242"/>
      <c r="AH52" s="1242"/>
      <c r="AI52" s="1242"/>
      <c r="AJ52" s="1242"/>
      <c r="AK52" s="1242"/>
    </row>
    <row r="53" spans="1:37" s="1243" customFormat="1" ht="9.75" customHeight="1">
      <c r="A53" s="1237"/>
      <c r="B53" s="1245"/>
      <c r="C53" s="1402" t="s">
        <v>62</v>
      </c>
      <c r="D53" s="1403"/>
      <c r="E53" s="1430">
        <v>927.96409832361803</v>
      </c>
      <c r="F53" s="1430">
        <v>1114.3873864714701</v>
      </c>
      <c r="G53" s="1431">
        <v>22131</v>
      </c>
      <c r="H53" s="1404" t="s">
        <v>622</v>
      </c>
      <c r="I53" s="1405"/>
      <c r="J53" s="1237"/>
      <c r="K53" s="1430">
        <v>633.87023372287103</v>
      </c>
      <c r="L53" s="1430">
        <v>749.01916527545893</v>
      </c>
      <c r="M53" s="1431">
        <v>599</v>
      </c>
      <c r="N53" s="1238"/>
      <c r="O53" s="1239"/>
      <c r="P53" s="1240"/>
      <c r="Q53" s="1240"/>
      <c r="R53" s="1240"/>
      <c r="S53" s="1240"/>
      <c r="T53" s="1240"/>
      <c r="U53" s="1240"/>
      <c r="V53" s="1240"/>
      <c r="W53" s="1240"/>
      <c r="X53" s="1240"/>
      <c r="Y53" s="1241"/>
      <c r="Z53" s="1241"/>
      <c r="AA53" s="1242"/>
      <c r="AB53" s="1242"/>
      <c r="AC53" s="1242"/>
      <c r="AD53" s="1242"/>
      <c r="AE53" s="1242"/>
      <c r="AF53" s="1242"/>
      <c r="AG53" s="1242"/>
      <c r="AH53" s="1242"/>
      <c r="AI53" s="1242"/>
      <c r="AJ53" s="1242"/>
      <c r="AK53" s="1242"/>
    </row>
    <row r="54" spans="1:37" s="1243" customFormat="1" ht="9.75" customHeight="1">
      <c r="A54" s="1237"/>
      <c r="B54" s="1245"/>
      <c r="C54" s="1402" t="s">
        <v>623</v>
      </c>
      <c r="D54" s="1403"/>
      <c r="E54" s="1430">
        <v>867.42387733669409</v>
      </c>
      <c r="F54" s="1430">
        <v>1073.1293236715001</v>
      </c>
      <c r="G54" s="1431">
        <v>4761</v>
      </c>
      <c r="H54" s="1404" t="s">
        <v>624</v>
      </c>
      <c r="I54" s="1405"/>
      <c r="J54" s="1237"/>
      <c r="K54" s="1430">
        <v>660.02557755775615</v>
      </c>
      <c r="L54" s="1430">
        <v>769.56321232123207</v>
      </c>
      <c r="M54" s="1431">
        <v>909</v>
      </c>
      <c r="N54" s="1238"/>
      <c r="O54" s="1239"/>
      <c r="P54" s="1240"/>
      <c r="Q54" s="1240"/>
      <c r="R54" s="1240"/>
      <c r="S54" s="1240"/>
      <c r="T54" s="1240"/>
      <c r="U54" s="1240"/>
      <c r="V54" s="1240"/>
      <c r="W54" s="1240"/>
      <c r="X54" s="1240"/>
      <c r="Y54" s="1241"/>
      <c r="Z54" s="1241"/>
      <c r="AA54" s="1242"/>
      <c r="AB54" s="1242"/>
      <c r="AC54" s="1242"/>
      <c r="AD54" s="1242"/>
      <c r="AE54" s="1242"/>
      <c r="AF54" s="1242"/>
      <c r="AG54" s="1242"/>
      <c r="AH54" s="1242"/>
      <c r="AI54" s="1242"/>
      <c r="AJ54" s="1242"/>
      <c r="AK54" s="1242"/>
    </row>
    <row r="55" spans="1:37" s="1243" customFormat="1" ht="9.75" customHeight="1">
      <c r="A55" s="1237"/>
      <c r="B55" s="1245"/>
      <c r="C55" s="1402" t="s">
        <v>625</v>
      </c>
      <c r="D55" s="1403"/>
      <c r="E55" s="1430">
        <v>820.96218117229103</v>
      </c>
      <c r="F55" s="1430">
        <v>983.580680284192</v>
      </c>
      <c r="G55" s="1431">
        <v>5630</v>
      </c>
      <c r="H55" s="1404" t="s">
        <v>626</v>
      </c>
      <c r="I55" s="1405"/>
      <c r="J55" s="1237"/>
      <c r="K55" s="1430">
        <v>659.98128440367009</v>
      </c>
      <c r="L55" s="1430">
        <v>786.00501965924002</v>
      </c>
      <c r="M55" s="1431">
        <v>2289</v>
      </c>
      <c r="N55" s="1238"/>
      <c r="O55" s="1239"/>
      <c r="P55" s="1240"/>
      <c r="Q55" s="1240"/>
      <c r="R55" s="1240"/>
      <c r="S55" s="1240"/>
      <c r="T55" s="1240"/>
      <c r="U55" s="1240"/>
      <c r="V55" s="1240"/>
      <c r="W55" s="1240"/>
      <c r="X55" s="1240"/>
      <c r="Y55" s="1241"/>
      <c r="Z55" s="1241"/>
      <c r="AA55" s="1242"/>
      <c r="AB55" s="1242"/>
      <c r="AC55" s="1242"/>
      <c r="AD55" s="1242"/>
      <c r="AE55" s="1242"/>
      <c r="AF55" s="1242"/>
      <c r="AG55" s="1242"/>
      <c r="AH55" s="1242"/>
      <c r="AI55" s="1242"/>
      <c r="AJ55" s="1242"/>
      <c r="AK55" s="1242"/>
    </row>
    <row r="56" spans="1:37" s="1243" customFormat="1" ht="9.75" customHeight="1">
      <c r="A56" s="1237"/>
      <c r="B56" s="1245"/>
      <c r="C56" s="1402" t="s">
        <v>627</v>
      </c>
      <c r="D56" s="1403"/>
      <c r="E56" s="1430">
        <v>742.73094535519101</v>
      </c>
      <c r="F56" s="1430">
        <v>943.76187704918004</v>
      </c>
      <c r="G56" s="1431">
        <v>3660</v>
      </c>
      <c r="H56" s="1404" t="s">
        <v>628</v>
      </c>
      <c r="I56" s="1405"/>
      <c r="J56" s="1237"/>
      <c r="K56" s="1430">
        <v>613.95526859504093</v>
      </c>
      <c r="L56" s="1430">
        <v>692.11977272727313</v>
      </c>
      <c r="M56" s="1431">
        <v>484</v>
      </c>
      <c r="N56" s="1238"/>
      <c r="O56" s="1239"/>
      <c r="P56" s="1240"/>
      <c r="Q56" s="1240"/>
      <c r="R56" s="1240"/>
      <c r="S56" s="1240"/>
      <c r="T56" s="1240"/>
      <c r="U56" s="1240"/>
      <c r="V56" s="1240"/>
      <c r="W56" s="1240"/>
      <c r="X56" s="1240"/>
      <c r="Y56" s="1241"/>
      <c r="Z56" s="1241"/>
      <c r="AA56" s="1242"/>
      <c r="AB56" s="1242"/>
      <c r="AC56" s="1242"/>
      <c r="AD56" s="1242"/>
      <c r="AE56" s="1242"/>
      <c r="AF56" s="1242"/>
      <c r="AG56" s="1242"/>
      <c r="AH56" s="1242"/>
      <c r="AI56" s="1242"/>
      <c r="AJ56" s="1242"/>
      <c r="AK56" s="1242"/>
    </row>
    <row r="57" spans="1:37" s="1243" customFormat="1" ht="9.75" customHeight="1">
      <c r="A57" s="1237"/>
      <c r="B57" s="1245"/>
      <c r="C57" s="1402" t="s">
        <v>629</v>
      </c>
      <c r="D57" s="1403"/>
      <c r="E57" s="1430">
        <v>690.75715817694402</v>
      </c>
      <c r="F57" s="1430">
        <v>793.44277926720304</v>
      </c>
      <c r="G57" s="1431">
        <v>1119</v>
      </c>
      <c r="H57" s="1404" t="s">
        <v>630</v>
      </c>
      <c r="I57" s="1405"/>
      <c r="J57" s="1237"/>
      <c r="K57" s="1430">
        <v>653.68485683987296</v>
      </c>
      <c r="L57" s="1430">
        <v>775.70490986214202</v>
      </c>
      <c r="M57" s="1431">
        <v>943</v>
      </c>
      <c r="N57" s="1238"/>
      <c r="O57" s="1239"/>
      <c r="P57" s="1240"/>
      <c r="Q57" s="1240"/>
      <c r="R57" s="1240"/>
      <c r="S57" s="1240"/>
      <c r="T57" s="1240"/>
      <c r="U57" s="1240"/>
      <c r="V57" s="1240"/>
      <c r="W57" s="1240"/>
      <c r="X57" s="1240"/>
      <c r="Y57" s="1241"/>
      <c r="Z57" s="1241"/>
      <c r="AA57" s="1242"/>
      <c r="AB57" s="1242"/>
      <c r="AC57" s="1242"/>
      <c r="AD57" s="1242"/>
      <c r="AE57" s="1242"/>
      <c r="AF57" s="1242"/>
      <c r="AG57" s="1242"/>
      <c r="AH57" s="1242"/>
      <c r="AI57" s="1242"/>
      <c r="AJ57" s="1242"/>
      <c r="AK57" s="1242"/>
    </row>
    <row r="58" spans="1:37" s="1423" customFormat="1" ht="9.75" customHeight="1">
      <c r="A58" s="1420"/>
      <c r="B58" s="1421"/>
      <c r="C58" s="1402" t="s">
        <v>631</v>
      </c>
      <c r="D58" s="1403"/>
      <c r="E58" s="1430">
        <v>783.79096305031408</v>
      </c>
      <c r="F58" s="1430">
        <v>908.69869103773613</v>
      </c>
      <c r="G58" s="1431">
        <v>5088</v>
      </c>
      <c r="H58" s="1406" t="s">
        <v>632</v>
      </c>
      <c r="I58" s="1401"/>
      <c r="J58" s="1420"/>
      <c r="K58" s="1433">
        <v>665.25100662726095</v>
      </c>
      <c r="L58" s="1433">
        <v>783.92747447608804</v>
      </c>
      <c r="M58" s="1434">
        <v>5583</v>
      </c>
      <c r="N58" s="1238"/>
      <c r="O58" s="1239"/>
      <c r="P58" s="1240"/>
      <c r="Q58" s="1240"/>
      <c r="R58" s="1240"/>
      <c r="S58" s="1240"/>
      <c r="T58" s="1240"/>
      <c r="U58" s="1240"/>
      <c r="V58" s="1240"/>
      <c r="W58" s="1240"/>
      <c r="X58" s="1240"/>
      <c r="Y58" s="1241"/>
      <c r="Z58" s="1241"/>
      <c r="AA58" s="1422"/>
    </row>
    <row r="59" spans="1:37" s="1248" customFormat="1" ht="9.75" customHeight="1">
      <c r="A59" s="1246"/>
      <c r="B59" s="1247"/>
      <c r="C59" s="1402" t="s">
        <v>633</v>
      </c>
      <c r="D59" s="1403"/>
      <c r="E59" s="1430">
        <v>790.43434061663402</v>
      </c>
      <c r="F59" s="1430">
        <v>923.63325243976203</v>
      </c>
      <c r="G59" s="1431">
        <v>11579</v>
      </c>
      <c r="H59" s="1404" t="s">
        <v>634</v>
      </c>
      <c r="I59" s="1405"/>
      <c r="J59" s="1246"/>
      <c r="K59" s="1430">
        <v>606.45641904761908</v>
      </c>
      <c r="L59" s="1430">
        <v>748.99680000000001</v>
      </c>
      <c r="M59" s="1431">
        <v>525</v>
      </c>
      <c r="N59" s="1238"/>
      <c r="O59" s="1239"/>
      <c r="P59" s="1240"/>
      <c r="Q59" s="1240"/>
      <c r="R59" s="1240"/>
      <c r="S59" s="1240"/>
      <c r="T59" s="1240"/>
      <c r="U59" s="1240"/>
      <c r="V59" s="1240"/>
      <c r="W59" s="1240"/>
      <c r="X59" s="1240"/>
      <c r="Y59" s="1241"/>
      <c r="Z59" s="1241"/>
    </row>
    <row r="60" spans="1:37" s="1248" customFormat="1" ht="9.75" customHeight="1">
      <c r="A60" s="1246"/>
      <c r="B60" s="1246"/>
      <c r="C60" s="1402" t="s">
        <v>635</v>
      </c>
      <c r="D60" s="1403"/>
      <c r="E60" s="1430">
        <v>773.29273766233814</v>
      </c>
      <c r="F60" s="1430">
        <v>910.64375064935109</v>
      </c>
      <c r="G60" s="1431">
        <v>1925</v>
      </c>
      <c r="H60" s="1404" t="s">
        <v>636</v>
      </c>
      <c r="I60" s="1405"/>
      <c r="J60" s="1246"/>
      <c r="K60" s="1430">
        <v>658.65734625668404</v>
      </c>
      <c r="L60" s="1430">
        <v>776.03637700534796</v>
      </c>
      <c r="M60" s="1431">
        <v>1496</v>
      </c>
      <c r="N60" s="1238"/>
      <c r="O60" s="1239"/>
      <c r="P60" s="1240"/>
      <c r="Q60" s="1240"/>
      <c r="R60" s="1240"/>
      <c r="S60" s="1240"/>
      <c r="T60" s="1240"/>
      <c r="U60" s="1240"/>
      <c r="V60" s="1240"/>
      <c r="W60" s="1240"/>
      <c r="X60" s="1240"/>
      <c r="Y60" s="1241"/>
      <c r="Z60" s="1241"/>
    </row>
    <row r="61" spans="1:37" s="1248" customFormat="1" ht="9.75" customHeight="1">
      <c r="A61" s="1246"/>
      <c r="B61" s="1246"/>
      <c r="C61" s="1402" t="s">
        <v>637</v>
      </c>
      <c r="D61" s="1403"/>
      <c r="E61" s="1430">
        <v>728.76697963080812</v>
      </c>
      <c r="F61" s="1430">
        <v>856.24837046467212</v>
      </c>
      <c r="G61" s="1431">
        <v>3142</v>
      </c>
      <c r="H61" s="1404" t="s">
        <v>638</v>
      </c>
      <c r="I61" s="1405"/>
      <c r="J61" s="1246"/>
      <c r="K61" s="1430">
        <v>676.68595171252105</v>
      </c>
      <c r="L61" s="1430">
        <v>792.39004772599696</v>
      </c>
      <c r="M61" s="1431">
        <v>3562</v>
      </c>
      <c r="N61" s="1238"/>
      <c r="O61" s="1239"/>
      <c r="P61" s="1240"/>
      <c r="Q61" s="1240"/>
      <c r="R61" s="1240"/>
      <c r="S61" s="1240"/>
      <c r="T61" s="1240"/>
      <c r="U61" s="1240"/>
      <c r="V61" s="1240"/>
      <c r="W61" s="1240"/>
      <c r="X61" s="1240"/>
      <c r="Y61" s="1241"/>
      <c r="Z61" s="1241"/>
    </row>
    <row r="62" spans="1:37" s="1248" customFormat="1" ht="9.75" customHeight="1">
      <c r="A62" s="1246"/>
      <c r="B62" s="1246"/>
      <c r="C62" s="1244" t="s">
        <v>639</v>
      </c>
      <c r="D62" s="1403"/>
      <c r="E62" s="1433">
        <v>846.71128060428714</v>
      </c>
      <c r="F62" s="1433">
        <v>1021.2338815962401</v>
      </c>
      <c r="G62" s="1434">
        <v>57059</v>
      </c>
      <c r="H62" s="1406" t="s">
        <v>640</v>
      </c>
      <c r="I62" s="1405"/>
      <c r="J62" s="1246"/>
      <c r="K62" s="1433">
        <v>709.32341055600295</v>
      </c>
      <c r="L62" s="1433">
        <v>838.18600456621004</v>
      </c>
      <c r="M62" s="1434">
        <v>14892</v>
      </c>
      <c r="N62" s="1238"/>
      <c r="O62" s="1239"/>
      <c r="P62" s="1240"/>
      <c r="Q62" s="1240"/>
      <c r="R62" s="1240"/>
      <c r="S62" s="1240"/>
      <c r="T62" s="1240"/>
      <c r="U62" s="1240"/>
      <c r="V62" s="1240"/>
      <c r="W62" s="1240"/>
      <c r="X62" s="1240"/>
      <c r="Y62" s="1241"/>
      <c r="Z62" s="1241"/>
    </row>
    <row r="63" spans="1:37" s="1428" customFormat="1" ht="9.75" customHeight="1">
      <c r="A63" s="1424"/>
      <c r="B63" s="1425"/>
      <c r="C63" s="1402" t="s">
        <v>641</v>
      </c>
      <c r="D63" s="1403"/>
      <c r="E63" s="1430">
        <v>804.26912360920608</v>
      </c>
      <c r="F63" s="1430">
        <v>965.0966727632981</v>
      </c>
      <c r="G63" s="1431">
        <v>6561</v>
      </c>
      <c r="H63" s="1404" t="s">
        <v>642</v>
      </c>
      <c r="I63" s="1405"/>
      <c r="J63" s="1426"/>
      <c r="K63" s="1430">
        <v>642.41305186972306</v>
      </c>
      <c r="L63" s="1430">
        <v>760.98820265380004</v>
      </c>
      <c r="M63" s="1431">
        <v>829</v>
      </c>
      <c r="N63" s="890"/>
      <c r="O63" s="880"/>
      <c r="P63" s="889"/>
      <c r="Q63" s="889"/>
      <c r="R63" s="889"/>
      <c r="S63" s="889"/>
      <c r="T63" s="889"/>
      <c r="U63" s="889"/>
      <c r="V63" s="889"/>
      <c r="W63" s="889"/>
      <c r="X63" s="889"/>
      <c r="Y63" s="889"/>
      <c r="Z63" s="889"/>
      <c r="AA63" s="889"/>
      <c r="AB63" s="889"/>
      <c r="AC63" s="889"/>
      <c r="AD63" s="889"/>
      <c r="AE63" s="889"/>
      <c r="AF63" s="889"/>
      <c r="AG63" s="889"/>
      <c r="AH63" s="1427"/>
    </row>
    <row r="64" spans="1:37" s="1428" customFormat="1" ht="9.75" customHeight="1">
      <c r="A64" s="1424"/>
      <c r="B64" s="1425"/>
      <c r="C64" s="1402" t="s">
        <v>61</v>
      </c>
      <c r="D64" s="1403"/>
      <c r="E64" s="1430">
        <v>886.47186530073998</v>
      </c>
      <c r="F64" s="1430">
        <v>1065.95043276871</v>
      </c>
      <c r="G64" s="1431">
        <v>29577</v>
      </c>
      <c r="H64" s="1404" t="s">
        <v>643</v>
      </c>
      <c r="I64" s="1405"/>
      <c r="J64" s="1426"/>
      <c r="K64" s="1430">
        <v>628.72508975712799</v>
      </c>
      <c r="L64" s="1430">
        <v>698.30801478352703</v>
      </c>
      <c r="M64" s="1431">
        <v>947</v>
      </c>
      <c r="N64" s="890"/>
      <c r="O64" s="880"/>
      <c r="P64" s="889"/>
      <c r="Q64" s="889"/>
      <c r="R64" s="889"/>
      <c r="S64" s="889"/>
      <c r="T64" s="889"/>
      <c r="U64" s="889"/>
      <c r="V64" s="889"/>
      <c r="W64" s="889"/>
      <c r="X64" s="889"/>
      <c r="Y64" s="889"/>
      <c r="Z64" s="889"/>
      <c r="AA64" s="889"/>
      <c r="AB64" s="889"/>
      <c r="AC64" s="889"/>
      <c r="AD64" s="889"/>
      <c r="AE64" s="889"/>
      <c r="AF64" s="889"/>
      <c r="AG64" s="889"/>
      <c r="AH64" s="1427"/>
    </row>
    <row r="65" spans="1:34" s="1428" customFormat="1" ht="9.75" customHeight="1">
      <c r="A65" s="1424"/>
      <c r="B65" s="1425"/>
      <c r="C65" s="1402" t="s">
        <v>644</v>
      </c>
      <c r="D65" s="1403"/>
      <c r="E65" s="1430">
        <v>744.78556460369214</v>
      </c>
      <c r="F65" s="1430">
        <v>931.58662866449504</v>
      </c>
      <c r="G65" s="1431">
        <v>1842</v>
      </c>
      <c r="H65" s="1404" t="s">
        <v>645</v>
      </c>
      <c r="I65" s="1405"/>
      <c r="J65" s="1426"/>
      <c r="K65" s="1430">
        <v>790.32700934579395</v>
      </c>
      <c r="L65" s="1430">
        <v>868.41923898531411</v>
      </c>
      <c r="M65" s="1431">
        <v>749</v>
      </c>
      <c r="N65" s="1429"/>
      <c r="O65" s="880"/>
      <c r="P65" s="889"/>
      <c r="Q65" s="889"/>
      <c r="R65" s="889"/>
      <c r="S65" s="889"/>
      <c r="T65" s="889"/>
      <c r="U65" s="889"/>
      <c r="V65" s="889"/>
      <c r="W65" s="889"/>
      <c r="X65" s="889"/>
      <c r="Y65" s="889"/>
      <c r="Z65" s="889"/>
      <c r="AA65" s="889"/>
      <c r="AB65" s="889"/>
      <c r="AC65" s="889"/>
      <c r="AD65" s="889"/>
      <c r="AE65" s="889"/>
      <c r="AF65" s="889"/>
      <c r="AG65" s="889"/>
      <c r="AH65" s="1427"/>
    </row>
    <row r="66" spans="1:34" ht="9.75" customHeight="1">
      <c r="A66" s="878"/>
      <c r="B66" s="878"/>
      <c r="C66" s="1402" t="s">
        <v>646</v>
      </c>
      <c r="D66" s="1403"/>
      <c r="E66" s="1430">
        <v>879.86324276131404</v>
      </c>
      <c r="F66" s="1430">
        <v>1073.7710112932</v>
      </c>
      <c r="G66" s="1431">
        <v>11777</v>
      </c>
      <c r="H66" s="1404" t="s">
        <v>76</v>
      </c>
      <c r="I66" s="1405"/>
      <c r="J66" s="878"/>
      <c r="K66" s="1430">
        <v>749.40438571241702</v>
      </c>
      <c r="L66" s="1430">
        <v>899.14244537485308</v>
      </c>
      <c r="M66" s="1431">
        <v>7643</v>
      </c>
      <c r="N66" s="890"/>
      <c r="O66" s="878"/>
      <c r="P66" s="889"/>
      <c r="Q66" s="889"/>
      <c r="R66" s="889"/>
      <c r="S66" s="889"/>
      <c r="T66" s="889"/>
      <c r="U66" s="889"/>
      <c r="V66" s="889"/>
      <c r="W66" s="889"/>
      <c r="X66" s="889"/>
      <c r="Y66" s="889"/>
      <c r="Z66" s="889"/>
      <c r="AA66" s="889"/>
      <c r="AB66" s="889"/>
      <c r="AC66" s="889"/>
      <c r="AD66" s="889"/>
      <c r="AE66" s="889"/>
      <c r="AF66" s="889"/>
      <c r="AG66" s="889"/>
    </row>
    <row r="67" spans="1:34" s="1428" customFormat="1" ht="9.75" customHeight="1">
      <c r="A67" s="1424"/>
      <c r="B67" s="1425"/>
      <c r="C67" s="1408" t="s">
        <v>647</v>
      </c>
      <c r="D67" s="1403"/>
      <c r="E67" s="1430">
        <v>713.88944444444405</v>
      </c>
      <c r="F67" s="1430">
        <v>839.43492831541209</v>
      </c>
      <c r="G67" s="1431">
        <v>1674</v>
      </c>
      <c r="H67" s="1404" t="s">
        <v>648</v>
      </c>
      <c r="I67" s="1405"/>
      <c r="J67" s="1426"/>
      <c r="K67" s="1430">
        <v>654.53584415584396</v>
      </c>
      <c r="L67" s="1430">
        <v>731.8000519480521</v>
      </c>
      <c r="M67" s="1431">
        <v>385</v>
      </c>
      <c r="N67" s="890"/>
      <c r="O67" s="880"/>
      <c r="P67" s="1427"/>
      <c r="Q67" s="1427"/>
      <c r="R67" s="1427"/>
      <c r="S67" s="1427"/>
      <c r="T67" s="1427"/>
      <c r="U67" s="889"/>
      <c r="V67" s="889"/>
      <c r="W67" s="889"/>
      <c r="X67" s="889"/>
      <c r="Y67" s="1427"/>
      <c r="Z67" s="1427"/>
      <c r="AA67" s="1427"/>
      <c r="AB67" s="1427"/>
      <c r="AC67" s="1427"/>
      <c r="AD67" s="1427"/>
      <c r="AE67" s="1427"/>
      <c r="AF67" s="1427"/>
      <c r="AG67" s="1427"/>
      <c r="AH67" s="1427"/>
    </row>
    <row r="68" spans="1:34" s="1428" customFormat="1" ht="9.75" customHeight="1">
      <c r="A68" s="1424"/>
      <c r="B68" s="1425"/>
      <c r="C68" s="1408" t="s">
        <v>649</v>
      </c>
      <c r="D68" s="1403"/>
      <c r="E68" s="1430">
        <v>686.12764397905801</v>
      </c>
      <c r="F68" s="1430">
        <v>832.1057027788961</v>
      </c>
      <c r="G68" s="1431">
        <v>2483</v>
      </c>
      <c r="H68" s="1404" t="s">
        <v>650</v>
      </c>
      <c r="I68" s="1405"/>
      <c r="J68" s="1426"/>
      <c r="K68" s="1430">
        <v>640.04321292775705</v>
      </c>
      <c r="L68" s="1430">
        <v>781.76501901140705</v>
      </c>
      <c r="M68" s="1431">
        <v>526</v>
      </c>
      <c r="N68" s="890"/>
      <c r="O68" s="880"/>
      <c r="P68" s="1427"/>
      <c r="Q68" s="1427"/>
      <c r="R68" s="1427"/>
      <c r="S68" s="1427"/>
      <c r="T68" s="1427"/>
      <c r="U68" s="889"/>
      <c r="V68" s="889"/>
      <c r="W68" s="889"/>
      <c r="X68" s="889"/>
      <c r="Y68" s="1427"/>
      <c r="Z68" s="1427"/>
      <c r="AA68" s="1427"/>
      <c r="AB68" s="1427"/>
      <c r="AC68" s="1427"/>
      <c r="AD68" s="1427"/>
      <c r="AE68" s="1427"/>
      <c r="AF68" s="1427"/>
      <c r="AG68" s="1427"/>
      <c r="AH68" s="1427"/>
    </row>
    <row r="69" spans="1:34" s="1428" customFormat="1" ht="9.75" customHeight="1">
      <c r="A69" s="1424"/>
      <c r="B69" s="1425"/>
      <c r="C69" s="1408" t="s">
        <v>651</v>
      </c>
      <c r="D69" s="1403"/>
      <c r="E69" s="1430">
        <v>704.03337986774409</v>
      </c>
      <c r="F69" s="1430">
        <v>831.37750183688513</v>
      </c>
      <c r="G69" s="1431">
        <v>1361</v>
      </c>
      <c r="H69" s="1404" t="s">
        <v>652</v>
      </c>
      <c r="I69" s="1405"/>
      <c r="J69" s="1249"/>
      <c r="K69" s="1430">
        <v>647.80293577981706</v>
      </c>
      <c r="L69" s="1430">
        <v>757.93888888888898</v>
      </c>
      <c r="M69" s="1431">
        <v>981</v>
      </c>
      <c r="N69" s="890"/>
      <c r="O69" s="880"/>
      <c r="P69" s="1427"/>
      <c r="Q69" s="1427"/>
      <c r="R69" s="1427"/>
      <c r="S69" s="1427"/>
      <c r="T69" s="1427"/>
      <c r="U69" s="889"/>
      <c r="V69" s="889"/>
      <c r="W69" s="889"/>
      <c r="X69" s="889"/>
      <c r="Y69" s="1427"/>
      <c r="Z69" s="1427"/>
      <c r="AA69" s="1427"/>
      <c r="AB69" s="1427"/>
      <c r="AC69" s="1427"/>
      <c r="AD69" s="1427"/>
      <c r="AE69" s="1427"/>
      <c r="AF69" s="1427"/>
      <c r="AG69" s="1427"/>
      <c r="AH69" s="1427"/>
    </row>
    <row r="70" spans="1:34" s="1428" customFormat="1" ht="9.75" customHeight="1">
      <c r="A70" s="1424"/>
      <c r="B70" s="1425"/>
      <c r="C70" s="1408" t="s">
        <v>653</v>
      </c>
      <c r="D70" s="1403"/>
      <c r="E70" s="1430">
        <v>686.97934977578507</v>
      </c>
      <c r="F70" s="1430">
        <v>810.7330437219731</v>
      </c>
      <c r="G70" s="1431">
        <v>1784</v>
      </c>
      <c r="H70" s="1404" t="s">
        <v>654</v>
      </c>
      <c r="I70" s="1405"/>
      <c r="J70" s="1249"/>
      <c r="K70" s="1430">
        <v>650.41782404298203</v>
      </c>
      <c r="L70" s="1430">
        <v>760.40869039623908</v>
      </c>
      <c r="M70" s="1431">
        <v>1489</v>
      </c>
      <c r="N70" s="890"/>
      <c r="O70" s="880"/>
      <c r="P70" s="1427"/>
      <c r="Q70" s="1427"/>
      <c r="R70" s="1427"/>
      <c r="S70" s="1427"/>
      <c r="T70" s="1427"/>
      <c r="U70" s="889"/>
      <c r="V70" s="889"/>
      <c r="W70" s="889"/>
      <c r="X70" s="889"/>
      <c r="Y70" s="1427"/>
      <c r="Z70" s="1427"/>
      <c r="AA70" s="1427"/>
      <c r="AB70" s="1427"/>
      <c r="AC70" s="1427"/>
      <c r="AD70" s="1427"/>
      <c r="AE70" s="1427"/>
      <c r="AF70" s="1427"/>
      <c r="AG70" s="1427"/>
      <c r="AH70" s="1427"/>
    </row>
    <row r="71" spans="1:34" s="1428" customFormat="1" ht="9.75" customHeight="1">
      <c r="A71" s="1424"/>
      <c r="B71" s="1425"/>
      <c r="C71" s="1244" t="s">
        <v>655</v>
      </c>
      <c r="D71" s="1435"/>
      <c r="E71" s="1433">
        <v>822.77005743317909</v>
      </c>
      <c r="F71" s="1433">
        <v>997.15605206368605</v>
      </c>
      <c r="G71" s="1434">
        <v>58851</v>
      </c>
      <c r="H71" s="1404" t="s">
        <v>656</v>
      </c>
      <c r="I71" s="1405"/>
      <c r="J71" s="1249"/>
      <c r="K71" s="1430">
        <v>687.2692851824271</v>
      </c>
      <c r="L71" s="1430">
        <v>818.15289650037209</v>
      </c>
      <c r="M71" s="1431">
        <v>1343</v>
      </c>
      <c r="N71" s="890"/>
      <c r="O71" s="880"/>
      <c r="P71" s="1427"/>
      <c r="Q71" s="1427"/>
      <c r="R71" s="1427"/>
      <c r="S71" s="1427"/>
      <c r="T71" s="1427"/>
      <c r="U71" s="889"/>
      <c r="V71" s="889"/>
      <c r="W71" s="889"/>
      <c r="X71" s="889"/>
      <c r="Y71" s="1427"/>
      <c r="Z71" s="1427"/>
      <c r="AA71" s="1427"/>
      <c r="AB71" s="1427"/>
      <c r="AC71" s="1427"/>
      <c r="AD71" s="1427"/>
      <c r="AE71" s="1427"/>
      <c r="AF71" s="1427"/>
      <c r="AG71" s="1427"/>
      <c r="AH71" s="1427"/>
    </row>
    <row r="72" spans="1:34" ht="9.75" customHeight="1">
      <c r="A72" s="878"/>
      <c r="B72" s="878"/>
      <c r="C72" s="1408" t="s">
        <v>657</v>
      </c>
      <c r="D72" s="1403"/>
      <c r="E72" s="1430">
        <v>771.80582384383013</v>
      </c>
      <c r="F72" s="1430">
        <v>912.48870323030394</v>
      </c>
      <c r="G72" s="1431">
        <v>4303</v>
      </c>
      <c r="H72" s="1406" t="s">
        <v>658</v>
      </c>
      <c r="I72" s="1405"/>
      <c r="J72" s="1034"/>
      <c r="K72" s="1433">
        <v>740.49705740804404</v>
      </c>
      <c r="L72" s="1433">
        <v>883.07255500171902</v>
      </c>
      <c r="M72" s="1434">
        <v>11636</v>
      </c>
      <c r="N72" s="890"/>
      <c r="O72" s="878"/>
    </row>
    <row r="73" spans="1:34" ht="9.75" customHeight="1">
      <c r="A73" s="878"/>
      <c r="B73" s="878"/>
      <c r="C73" s="1409" t="s">
        <v>60</v>
      </c>
      <c r="D73" s="1410"/>
      <c r="E73" s="1430">
        <v>827.43513183237008</v>
      </c>
      <c r="F73" s="1430">
        <v>1001.9712738261301</v>
      </c>
      <c r="G73" s="1431">
        <v>30114</v>
      </c>
      <c r="H73" s="1411" t="s">
        <v>75</v>
      </c>
      <c r="I73" s="1412"/>
      <c r="J73" s="878"/>
      <c r="K73" s="1430">
        <v>741.87621204215804</v>
      </c>
      <c r="L73" s="1430">
        <v>885.84557028070503</v>
      </c>
      <c r="M73" s="1431">
        <v>9583</v>
      </c>
      <c r="N73" s="1413"/>
    </row>
    <row r="74" spans="1:34" ht="9.75" customHeight="1">
      <c r="A74" s="878"/>
      <c r="B74" s="878"/>
      <c r="C74" s="1409" t="s">
        <v>659</v>
      </c>
      <c r="D74" s="1410"/>
      <c r="E74" s="1430">
        <v>944.67608806003102</v>
      </c>
      <c r="F74" s="1430">
        <v>1147.5736084749499</v>
      </c>
      <c r="G74" s="1431">
        <v>9062</v>
      </c>
      <c r="H74" s="1411" t="s">
        <v>660</v>
      </c>
      <c r="I74" s="1412"/>
      <c r="J74" s="878"/>
      <c r="K74" s="1430">
        <v>667.81874296435308</v>
      </c>
      <c r="L74" s="1430">
        <v>760.32145403377103</v>
      </c>
      <c r="M74" s="1431">
        <v>1066</v>
      </c>
      <c r="N74" s="1413"/>
    </row>
    <row r="75" spans="1:34" ht="9.75" customHeight="1">
      <c r="A75" s="878"/>
      <c r="B75" s="878"/>
      <c r="C75" s="1409" t="s">
        <v>661</v>
      </c>
      <c r="D75" s="1410"/>
      <c r="E75" s="1430">
        <v>749.69304316153693</v>
      </c>
      <c r="F75" s="1430">
        <v>915.52167729011103</v>
      </c>
      <c r="G75" s="1431">
        <v>10982</v>
      </c>
      <c r="H75" s="1411" t="s">
        <v>662</v>
      </c>
      <c r="I75" s="1412"/>
      <c r="J75" s="878"/>
      <c r="K75" s="1430">
        <v>648.83981182795708</v>
      </c>
      <c r="L75" s="1430">
        <v>768.65241935483903</v>
      </c>
      <c r="M75" s="1431">
        <v>372</v>
      </c>
      <c r="N75" s="1413"/>
    </row>
    <row r="76" spans="1:34" ht="9.75" customHeight="1">
      <c r="A76" s="878"/>
      <c r="B76" s="878"/>
      <c r="C76" s="1409" t="s">
        <v>663</v>
      </c>
      <c r="D76" s="1410"/>
      <c r="E76" s="1430">
        <v>771.88950341685597</v>
      </c>
      <c r="F76" s="1430">
        <v>940.83323234624106</v>
      </c>
      <c r="G76" s="1431">
        <v>4390</v>
      </c>
      <c r="H76" s="1411" t="s">
        <v>664</v>
      </c>
      <c r="I76" s="1412"/>
      <c r="J76" s="878"/>
      <c r="K76" s="1430">
        <v>900.42411382113812</v>
      </c>
      <c r="L76" s="1430">
        <v>1121.8419186991903</v>
      </c>
      <c r="M76" s="1431">
        <v>615</v>
      </c>
      <c r="N76" s="1413"/>
    </row>
    <row r="77" spans="1:34" ht="13.5" customHeight="1">
      <c r="A77" s="878"/>
      <c r="B77" s="878"/>
      <c r="C77" s="1249" t="s">
        <v>665</v>
      </c>
      <c r="D77" s="1414"/>
      <c r="E77" s="878"/>
      <c r="F77" s="878"/>
      <c r="G77" s="878"/>
      <c r="H77" s="878"/>
      <c r="I77" s="878"/>
      <c r="J77" s="878"/>
      <c r="K77" s="1226"/>
      <c r="L77" s="1226"/>
      <c r="M77" s="1227"/>
      <c r="N77" s="1413"/>
    </row>
    <row r="78" spans="1:34" ht="10.5" customHeight="1">
      <c r="A78" s="878"/>
      <c r="B78" s="878"/>
      <c r="C78" s="1249" t="s">
        <v>666</v>
      </c>
      <c r="D78" s="1414"/>
      <c r="E78" s="878"/>
      <c r="F78" s="878"/>
      <c r="G78" s="878"/>
      <c r="H78" s="878"/>
      <c r="I78" s="878"/>
      <c r="J78" s="878"/>
      <c r="K78" s="1226"/>
      <c r="L78" s="1226"/>
      <c r="M78" s="1227"/>
      <c r="N78" s="1413"/>
    </row>
    <row r="79" spans="1:34" ht="13.5" customHeight="1">
      <c r="A79" s="878"/>
      <c r="B79" s="878"/>
      <c r="C79" s="1415" t="s">
        <v>478</v>
      </c>
      <c r="D79" s="1414"/>
      <c r="E79" s="878"/>
      <c r="F79" s="878"/>
      <c r="G79" s="878"/>
      <c r="H79" s="878"/>
      <c r="I79" s="878"/>
      <c r="J79" s="878"/>
      <c r="K79" s="1226"/>
      <c r="L79" s="1226"/>
      <c r="M79" s="1227"/>
      <c r="N79" s="890"/>
    </row>
    <row r="80" spans="1:34">
      <c r="A80" s="878"/>
      <c r="B80" s="878"/>
      <c r="C80" s="878"/>
      <c r="D80" s="878"/>
      <c r="E80" s="878"/>
      <c r="F80" s="878"/>
      <c r="G80" s="878"/>
      <c r="H80" s="878"/>
      <c r="I80" s="878"/>
      <c r="J80" s="878"/>
      <c r="K80" s="878"/>
      <c r="L80" s="1682">
        <v>41913</v>
      </c>
      <c r="M80" s="1682"/>
      <c r="N80" s="468">
        <v>13</v>
      </c>
    </row>
  </sheetData>
  <mergeCells count="4">
    <mergeCell ref="B1:E1"/>
    <mergeCell ref="C20:D20"/>
    <mergeCell ref="H20:J20"/>
    <mergeCell ref="L80:M80"/>
  </mergeCells>
  <printOptions horizontalCentered="1"/>
  <pageMargins left="0.19685039370078741" right="0.19685039370078741" top="0.19685039370078741" bottom="0.19685039370078741" header="0" footer="0"/>
  <pageSetup paperSize="9" orientation="portrait" verticalDpi="1200" r:id="rId1"/>
  <drawing r:id="rId2"/>
</worksheet>
</file>

<file path=xl/worksheets/sheet12.xml><?xml version="1.0" encoding="utf-8"?>
<worksheet xmlns="http://schemas.openxmlformats.org/spreadsheetml/2006/main" xmlns:r="http://schemas.openxmlformats.org/officeDocument/2006/relationships">
  <sheetPr codeName="Folha12">
    <tabColor theme="7"/>
  </sheetPr>
  <dimension ref="A1:T77"/>
  <sheetViews>
    <sheetView zoomScaleNormal="100" workbookViewId="0"/>
  </sheetViews>
  <sheetFormatPr defaultRowHeight="12.75"/>
  <cols>
    <col min="1" max="1" width="1" style="165" customWidth="1"/>
    <col min="2" max="2" width="2.5703125" style="165" customWidth="1"/>
    <col min="3" max="3" width="1" style="165" customWidth="1"/>
    <col min="4" max="4" width="20.85546875" style="165" customWidth="1"/>
    <col min="5" max="5" width="0.5703125" style="165" customWidth="1"/>
    <col min="6" max="6" width="8.42578125" style="165" customWidth="1"/>
    <col min="7" max="7" width="0.5703125" style="165" customWidth="1"/>
    <col min="8" max="14" width="9.28515625" style="165" customWidth="1"/>
    <col min="15" max="15" width="2.5703125" style="165" customWidth="1"/>
    <col min="16" max="16" width="1" style="165" customWidth="1"/>
    <col min="17" max="17" width="3.7109375" style="165" customWidth="1"/>
    <col min="18" max="16384" width="9.140625" style="165"/>
  </cols>
  <sheetData>
    <row r="1" spans="1:20" ht="13.5" customHeight="1">
      <c r="A1" s="164"/>
      <c r="B1" s="286"/>
      <c r="C1" s="286"/>
      <c r="D1" s="286"/>
      <c r="E1" s="275"/>
      <c r="F1" s="275"/>
      <c r="G1" s="275"/>
      <c r="H1" s="275"/>
      <c r="I1" s="275"/>
      <c r="J1" s="275"/>
      <c r="K1" s="275"/>
      <c r="L1" s="1683" t="s">
        <v>337</v>
      </c>
      <c r="M1" s="1683"/>
      <c r="N1" s="1683"/>
      <c r="O1" s="1683"/>
      <c r="P1" s="164"/>
      <c r="R1" s="240"/>
    </row>
    <row r="2" spans="1:20" ht="6" customHeight="1">
      <c r="A2" s="164"/>
      <c r="B2" s="287"/>
      <c r="C2" s="465"/>
      <c r="D2" s="465"/>
      <c r="E2" s="274"/>
      <c r="F2" s="274"/>
      <c r="G2" s="274"/>
      <c r="H2" s="274"/>
      <c r="I2" s="274"/>
      <c r="J2" s="274"/>
      <c r="K2" s="274"/>
      <c r="L2" s="274"/>
      <c r="M2" s="274"/>
      <c r="N2" s="166"/>
      <c r="O2" s="166"/>
      <c r="P2" s="164"/>
      <c r="R2" s="240"/>
    </row>
    <row r="3" spans="1:20" ht="13.5" customHeight="1" thickBot="1">
      <c r="A3" s="164"/>
      <c r="B3" s="288"/>
      <c r="C3" s="167"/>
      <c r="D3" s="167"/>
      <c r="E3" s="167"/>
      <c r="F3" s="166"/>
      <c r="G3" s="166"/>
      <c r="H3" s="166"/>
      <c r="I3" s="166"/>
      <c r="J3" s="166"/>
      <c r="K3" s="166"/>
      <c r="L3" s="654"/>
      <c r="M3" s="654"/>
      <c r="N3" s="654" t="s">
        <v>70</v>
      </c>
      <c r="O3" s="654"/>
      <c r="P3" s="654"/>
      <c r="R3" s="240"/>
    </row>
    <row r="4" spans="1:20" ht="15" customHeight="1" thickBot="1">
      <c r="A4" s="164"/>
      <c r="B4" s="288"/>
      <c r="C4" s="305" t="s">
        <v>316</v>
      </c>
      <c r="D4" s="309"/>
      <c r="E4" s="309"/>
      <c r="F4" s="309"/>
      <c r="G4" s="309"/>
      <c r="H4" s="309"/>
      <c r="I4" s="309"/>
      <c r="J4" s="309"/>
      <c r="K4" s="309"/>
      <c r="L4" s="309"/>
      <c r="M4" s="309"/>
      <c r="N4" s="310"/>
      <c r="O4" s="654"/>
      <c r="P4" s="654"/>
      <c r="R4" s="240"/>
    </row>
    <row r="5" spans="1:20" ht="7.5" customHeight="1">
      <c r="A5" s="164"/>
      <c r="B5" s="288"/>
      <c r="C5" s="1684" t="s">
        <v>85</v>
      </c>
      <c r="D5" s="1684"/>
      <c r="E5" s="166"/>
      <c r="F5" s="16"/>
      <c r="G5" s="166"/>
      <c r="H5" s="166"/>
      <c r="I5" s="166"/>
      <c r="J5" s="166"/>
      <c r="K5" s="166"/>
      <c r="L5" s="654"/>
      <c r="M5" s="654"/>
      <c r="N5" s="654"/>
      <c r="O5" s="654"/>
      <c r="P5" s="654"/>
      <c r="R5" s="240"/>
    </row>
    <row r="6" spans="1:20" ht="13.5" customHeight="1">
      <c r="A6" s="164"/>
      <c r="B6" s="288"/>
      <c r="C6" s="1685"/>
      <c r="D6" s="1685"/>
      <c r="E6" s="110">
        <v>1999</v>
      </c>
      <c r="F6" s="110"/>
      <c r="G6" s="166"/>
      <c r="H6" s="111">
        <v>2008</v>
      </c>
      <c r="I6" s="111">
        <v>2009</v>
      </c>
      <c r="J6" s="111">
        <v>2010</v>
      </c>
      <c r="K6" s="111">
        <v>2011</v>
      </c>
      <c r="L6" s="111">
        <v>2012</v>
      </c>
      <c r="M6" s="111">
        <v>2013</v>
      </c>
      <c r="N6" s="111">
        <v>2014</v>
      </c>
      <c r="O6" s="654"/>
      <c r="P6" s="654"/>
      <c r="R6" s="240"/>
    </row>
    <row r="7" spans="1:20" ht="2.25" customHeight="1">
      <c r="A7" s="164"/>
      <c r="B7" s="288"/>
      <c r="C7" s="112"/>
      <c r="D7" s="112"/>
      <c r="E7" s="16"/>
      <c r="F7" s="16"/>
      <c r="G7" s="166"/>
      <c r="H7" s="16"/>
      <c r="I7" s="16"/>
      <c r="J7" s="16"/>
      <c r="K7" s="16"/>
      <c r="L7" s="16"/>
      <c r="M7" s="16"/>
      <c r="N7" s="16"/>
      <c r="O7" s="654"/>
      <c r="P7" s="654"/>
      <c r="R7" s="240"/>
    </row>
    <row r="8" spans="1:20" ht="18.75" customHeight="1">
      <c r="A8" s="164"/>
      <c r="B8" s="288"/>
      <c r="C8" s="1686" t="s">
        <v>315</v>
      </c>
      <c r="D8" s="1686"/>
      <c r="E8" s="1686"/>
      <c r="F8" s="1686"/>
      <c r="G8" s="273"/>
      <c r="H8" s="1689">
        <v>426</v>
      </c>
      <c r="I8" s="1689">
        <v>450</v>
      </c>
      <c r="J8" s="1689">
        <v>475</v>
      </c>
      <c r="K8" s="1689">
        <v>485</v>
      </c>
      <c r="L8" s="1689">
        <v>485</v>
      </c>
      <c r="M8" s="1689">
        <v>485</v>
      </c>
      <c r="N8" s="1689">
        <v>505</v>
      </c>
      <c r="O8" s="244"/>
      <c r="P8" s="244"/>
      <c r="R8" s="245"/>
      <c r="S8" s="245"/>
      <c r="T8" s="245"/>
    </row>
    <row r="9" spans="1:20" ht="4.5" customHeight="1">
      <c r="A9" s="164"/>
      <c r="B9" s="288"/>
      <c r="C9" s="1686"/>
      <c r="D9" s="1686"/>
      <c r="E9" s="1686"/>
      <c r="F9" s="1686"/>
      <c r="G9" s="273"/>
      <c r="H9" s="1689"/>
      <c r="I9" s="1689"/>
      <c r="J9" s="1689"/>
      <c r="K9" s="1689"/>
      <c r="L9" s="1689"/>
      <c r="M9" s="1689"/>
      <c r="N9" s="1689"/>
      <c r="O9" s="244"/>
      <c r="P9" s="244"/>
      <c r="R9" s="240"/>
    </row>
    <row r="10" spans="1:20" s="170" customFormat="1" ht="10.5" customHeight="1">
      <c r="A10" s="168"/>
      <c r="B10" s="289"/>
      <c r="C10" s="1686"/>
      <c r="D10" s="1686"/>
      <c r="E10" s="1686"/>
      <c r="F10" s="1686"/>
      <c r="G10" s="308"/>
      <c r="H10" s="1689"/>
      <c r="I10" s="1689"/>
      <c r="J10" s="1689"/>
      <c r="K10" s="1689"/>
      <c r="L10" s="1689"/>
      <c r="M10" s="1689"/>
      <c r="N10" s="1689"/>
      <c r="O10" s="244"/>
      <c r="P10" s="244"/>
      <c r="R10" s="238"/>
    </row>
    <row r="11" spans="1:20" ht="31.5" customHeight="1">
      <c r="A11" s="164"/>
      <c r="B11" s="290"/>
      <c r="C11" s="243" t="s">
        <v>300</v>
      </c>
      <c r="D11" s="243"/>
      <c r="E11" s="239"/>
      <c r="F11" s="239"/>
      <c r="G11" s="242"/>
      <c r="H11" s="241" t="s">
        <v>299</v>
      </c>
      <c r="I11" s="241" t="s">
        <v>298</v>
      </c>
      <c r="J11" s="241" t="s">
        <v>297</v>
      </c>
      <c r="K11" s="241" t="s">
        <v>296</v>
      </c>
      <c r="L11" s="648" t="s">
        <v>353</v>
      </c>
      <c r="M11" s="648" t="s">
        <v>353</v>
      </c>
      <c r="N11" s="241" t="s">
        <v>494</v>
      </c>
      <c r="O11" s="241"/>
      <c r="P11" s="241"/>
      <c r="R11" s="240"/>
    </row>
    <row r="12" spans="1:20" s="170" customFormat="1" ht="18" customHeight="1">
      <c r="A12" s="168"/>
      <c r="B12" s="289"/>
      <c r="C12" s="171" t="s">
        <v>295</v>
      </c>
      <c r="D12" s="171"/>
      <c r="E12" s="239"/>
      <c r="F12" s="239"/>
      <c r="G12" s="169"/>
      <c r="H12" s="239" t="s">
        <v>294</v>
      </c>
      <c r="I12" s="239" t="s">
        <v>293</v>
      </c>
      <c r="J12" s="239" t="s">
        <v>292</v>
      </c>
      <c r="K12" s="239" t="s">
        <v>291</v>
      </c>
      <c r="L12" s="648" t="s">
        <v>353</v>
      </c>
      <c r="M12" s="648" t="s">
        <v>353</v>
      </c>
      <c r="N12" s="648" t="s">
        <v>495</v>
      </c>
      <c r="O12" s="239"/>
      <c r="P12" s="239"/>
      <c r="R12" s="238"/>
    </row>
    <row r="13" spans="1:20" ht="20.25" customHeight="1" thickBot="1">
      <c r="A13" s="164"/>
      <c r="B13" s="288"/>
      <c r="C13" s="656" t="s">
        <v>354</v>
      </c>
      <c r="D13" s="655"/>
      <c r="E13" s="166"/>
      <c r="F13" s="166"/>
      <c r="G13" s="166"/>
      <c r="H13" s="166"/>
      <c r="I13" s="166"/>
      <c r="J13" s="166"/>
      <c r="K13" s="166"/>
      <c r="L13" s="166"/>
      <c r="M13" s="166"/>
      <c r="N13" s="654"/>
      <c r="O13" s="166"/>
      <c r="P13" s="164"/>
    </row>
    <row r="14" spans="1:20" s="170" customFormat="1" ht="13.5" customHeight="1" thickBot="1">
      <c r="A14" s="168"/>
      <c r="B14" s="289"/>
      <c r="C14" s="305" t="s">
        <v>290</v>
      </c>
      <c r="D14" s="306"/>
      <c r="E14" s="306"/>
      <c r="F14" s="306"/>
      <c r="G14" s="306"/>
      <c r="H14" s="306"/>
      <c r="I14" s="306"/>
      <c r="J14" s="306"/>
      <c r="K14" s="306"/>
      <c r="L14" s="306"/>
      <c r="M14" s="306"/>
      <c r="N14" s="307"/>
      <c r="O14" s="166"/>
      <c r="P14" s="164"/>
      <c r="Q14" s="165"/>
      <c r="R14" s="165"/>
      <c r="S14" s="165"/>
      <c r="T14" s="165"/>
    </row>
    <row r="15" spans="1:20" ht="7.5" customHeight="1">
      <c r="A15" s="164"/>
      <c r="B15" s="288"/>
      <c r="C15" s="1687" t="s">
        <v>287</v>
      </c>
      <c r="D15" s="1687"/>
      <c r="E15" s="172"/>
      <c r="F15" s="172"/>
      <c r="G15" s="113"/>
      <c r="H15" s="173"/>
      <c r="I15" s="173"/>
      <c r="J15" s="173"/>
      <c r="K15" s="173"/>
      <c r="L15" s="173"/>
      <c r="M15" s="173"/>
      <c r="N15" s="173"/>
      <c r="O15" s="166"/>
      <c r="P15" s="164"/>
    </row>
    <row r="16" spans="1:20" ht="13.5" customHeight="1">
      <c r="A16" s="164"/>
      <c r="B16" s="288"/>
      <c r="C16" s="1688"/>
      <c r="D16" s="1688"/>
      <c r="E16" s="172"/>
      <c r="F16" s="172"/>
      <c r="G16" s="113"/>
      <c r="H16" s="947">
        <v>2010</v>
      </c>
      <c r="I16" s="1690">
        <v>2011</v>
      </c>
      <c r="J16" s="1690"/>
      <c r="K16" s="1690">
        <v>2012</v>
      </c>
      <c r="L16" s="1690"/>
      <c r="M16" s="1690">
        <v>2013</v>
      </c>
      <c r="N16" s="1690"/>
      <c r="O16" s="166"/>
      <c r="P16" s="164"/>
    </row>
    <row r="17" spans="1:19" ht="12.75" customHeight="1">
      <c r="A17" s="164"/>
      <c r="B17" s="288"/>
      <c r="C17" s="172"/>
      <c r="D17" s="172"/>
      <c r="E17" s="172"/>
      <c r="F17" s="172"/>
      <c r="G17" s="113"/>
      <c r="H17" s="551" t="s">
        <v>86</v>
      </c>
      <c r="I17" s="762" t="s">
        <v>87</v>
      </c>
      <c r="J17" s="763" t="s">
        <v>86</v>
      </c>
      <c r="K17" s="762" t="s">
        <v>87</v>
      </c>
      <c r="L17" s="551" t="s">
        <v>86</v>
      </c>
      <c r="M17" s="762" t="s">
        <v>87</v>
      </c>
      <c r="N17" s="551" t="s">
        <v>86</v>
      </c>
      <c r="O17" s="166"/>
      <c r="P17" s="164"/>
    </row>
    <row r="18" spans="1:19" ht="4.5" customHeight="1">
      <c r="A18" s="164"/>
      <c r="B18" s="288"/>
      <c r="C18" s="172"/>
      <c r="D18" s="172"/>
      <c r="E18" s="172"/>
      <c r="F18" s="172"/>
      <c r="G18" s="113"/>
      <c r="H18" s="469"/>
      <c r="I18" s="469"/>
      <c r="J18" s="469"/>
      <c r="K18" s="469"/>
      <c r="L18" s="469"/>
      <c r="M18" s="469"/>
      <c r="N18" s="469"/>
      <c r="O18" s="173"/>
      <c r="P18" s="164"/>
    </row>
    <row r="19" spans="1:19" ht="15" customHeight="1">
      <c r="A19" s="164"/>
      <c r="B19" s="288"/>
      <c r="C19" s="267" t="s">
        <v>314</v>
      </c>
      <c r="D19" s="302"/>
      <c r="E19" s="295"/>
      <c r="F19" s="295"/>
      <c r="G19" s="304"/>
      <c r="H19" s="301">
        <v>942.38</v>
      </c>
      <c r="I19" s="301">
        <v>962.93</v>
      </c>
      <c r="J19" s="301">
        <v>971.52</v>
      </c>
      <c r="K19" s="650">
        <v>950.38</v>
      </c>
      <c r="L19" s="650">
        <v>962.38</v>
      </c>
      <c r="M19" s="650">
        <v>962.96</v>
      </c>
      <c r="N19" s="650">
        <v>958.81</v>
      </c>
      <c r="O19" s="173"/>
      <c r="P19" s="164"/>
    </row>
    <row r="20" spans="1:19" ht="13.5" customHeight="1">
      <c r="A20" s="164"/>
      <c r="B20" s="288"/>
      <c r="C20" s="659" t="s">
        <v>72</v>
      </c>
      <c r="D20" s="174"/>
      <c r="E20" s="172"/>
      <c r="F20" s="172"/>
      <c r="G20" s="113"/>
      <c r="H20" s="216">
        <v>1024.42</v>
      </c>
      <c r="I20" s="216">
        <v>1051.9000000000001</v>
      </c>
      <c r="J20" s="216">
        <v>1053.68</v>
      </c>
      <c r="K20" s="651">
        <v>1033.26</v>
      </c>
      <c r="L20" s="651">
        <v>1043.17</v>
      </c>
      <c r="M20" s="651">
        <v>1043.8499999999999</v>
      </c>
      <c r="N20" s="651">
        <v>1037.9100000000001</v>
      </c>
      <c r="O20" s="173"/>
      <c r="P20" s="164"/>
    </row>
    <row r="21" spans="1:19" ht="13.5" customHeight="1">
      <c r="A21" s="164"/>
      <c r="B21" s="288"/>
      <c r="C21" s="659" t="s">
        <v>71</v>
      </c>
      <c r="D21" s="174"/>
      <c r="E21" s="172"/>
      <c r="F21" s="172"/>
      <c r="G21" s="113"/>
      <c r="H21" s="216">
        <v>831.86</v>
      </c>
      <c r="I21" s="216">
        <v>842</v>
      </c>
      <c r="J21" s="216">
        <v>858.3</v>
      </c>
      <c r="K21" s="651">
        <v>839.63</v>
      </c>
      <c r="L21" s="651">
        <v>856.25</v>
      </c>
      <c r="M21" s="651">
        <v>857.33</v>
      </c>
      <c r="N21" s="651">
        <v>853.8</v>
      </c>
      <c r="O21" s="173"/>
      <c r="P21" s="164"/>
    </row>
    <row r="22" spans="1:19" ht="6.75" customHeight="1">
      <c r="A22" s="164"/>
      <c r="B22" s="288"/>
      <c r="C22" s="209"/>
      <c r="D22" s="174"/>
      <c r="E22" s="172"/>
      <c r="F22" s="172"/>
      <c r="G22" s="113"/>
      <c r="H22" s="113"/>
      <c r="I22" s="113"/>
      <c r="J22" s="113"/>
      <c r="K22" s="660"/>
      <c r="L22" s="660"/>
      <c r="M22" s="660"/>
      <c r="N22" s="660"/>
      <c r="O22" s="173"/>
      <c r="P22" s="164"/>
    </row>
    <row r="23" spans="1:19" ht="15" customHeight="1">
      <c r="A23" s="164"/>
      <c r="B23" s="288"/>
      <c r="C23" s="267" t="s">
        <v>313</v>
      </c>
      <c r="D23" s="302"/>
      <c r="E23" s="295"/>
      <c r="F23" s="295"/>
      <c r="G23" s="300"/>
      <c r="H23" s="301">
        <v>1118.48</v>
      </c>
      <c r="I23" s="301">
        <v>1134.44</v>
      </c>
      <c r="J23" s="301">
        <v>1142.5999999999999</v>
      </c>
      <c r="K23" s="650">
        <v>1114.97</v>
      </c>
      <c r="L23" s="650">
        <v>1123.5</v>
      </c>
      <c r="M23" s="650">
        <v>1124.83</v>
      </c>
      <c r="N23" s="650">
        <v>1125.5899999999999</v>
      </c>
      <c r="O23" s="173"/>
      <c r="P23" s="164"/>
      <c r="S23" s="858"/>
    </row>
    <row r="24" spans="1:19" s="176" customFormat="1" ht="13.5" customHeight="1">
      <c r="A24" s="175"/>
      <c r="B24" s="291"/>
      <c r="C24" s="659" t="s">
        <v>72</v>
      </c>
      <c r="D24" s="174"/>
      <c r="E24" s="172"/>
      <c r="F24" s="172"/>
      <c r="G24" s="113"/>
      <c r="H24" s="216">
        <v>1233.19</v>
      </c>
      <c r="I24" s="216">
        <v>1253.2</v>
      </c>
      <c r="J24" s="216">
        <v>1254.07</v>
      </c>
      <c r="K24" s="651">
        <v>1226.07</v>
      </c>
      <c r="L24" s="651">
        <v>1231.47</v>
      </c>
      <c r="M24" s="651">
        <v>1232.1199999999999</v>
      </c>
      <c r="N24" s="651">
        <v>1233.47</v>
      </c>
      <c r="O24" s="172"/>
      <c r="P24" s="175"/>
    </row>
    <row r="25" spans="1:19" s="176" customFormat="1" ht="13.5" customHeight="1">
      <c r="A25" s="175"/>
      <c r="B25" s="291"/>
      <c r="C25" s="659" t="s">
        <v>71</v>
      </c>
      <c r="D25" s="174"/>
      <c r="E25" s="172"/>
      <c r="F25" s="172"/>
      <c r="G25" s="113"/>
      <c r="H25" s="216">
        <v>963.92</v>
      </c>
      <c r="I25" s="216">
        <v>973</v>
      </c>
      <c r="J25" s="216">
        <v>988.98</v>
      </c>
      <c r="K25" s="651">
        <v>966.48</v>
      </c>
      <c r="L25" s="651">
        <v>981.64</v>
      </c>
      <c r="M25" s="651">
        <v>984.61</v>
      </c>
      <c r="N25" s="651">
        <v>982.36</v>
      </c>
      <c r="O25" s="172"/>
      <c r="P25" s="175"/>
      <c r="S25" s="857"/>
    </row>
    <row r="26" spans="1:19" ht="6.75" customHeight="1">
      <c r="A26" s="164"/>
      <c r="B26" s="288"/>
      <c r="C26" s="552"/>
      <c r="D26" s="174"/>
      <c r="E26" s="172"/>
      <c r="F26" s="172"/>
      <c r="G26" s="113"/>
      <c r="H26" s="113"/>
      <c r="I26" s="113"/>
      <c r="J26" s="113"/>
      <c r="K26" s="660"/>
      <c r="L26" s="660"/>
      <c r="M26" s="660"/>
      <c r="N26" s="660"/>
      <c r="O26" s="173"/>
      <c r="P26" s="164"/>
    </row>
    <row r="27" spans="1:19" ht="15" customHeight="1">
      <c r="A27" s="164"/>
      <c r="B27" s="288"/>
      <c r="C27" s="267" t="s">
        <v>312</v>
      </c>
      <c r="D27" s="302"/>
      <c r="E27" s="295"/>
      <c r="F27" s="295"/>
      <c r="G27" s="303"/>
      <c r="H27" s="652">
        <f t="shared" ref="H27:M27" si="0">H19/H23*100</f>
        <v>84.25541806737715</v>
      </c>
      <c r="I27" s="652">
        <f t="shared" si="0"/>
        <v>84.881527449666777</v>
      </c>
      <c r="J27" s="652">
        <f t="shared" si="0"/>
        <v>85.027131104498523</v>
      </c>
      <c r="K27" s="652">
        <f t="shared" si="0"/>
        <v>85.238167843080987</v>
      </c>
      <c r="L27" s="652">
        <f t="shared" si="0"/>
        <v>85.659101023586999</v>
      </c>
      <c r="M27" s="652">
        <f t="shared" si="0"/>
        <v>85.609380973124843</v>
      </c>
      <c r="N27" s="652">
        <f>+N19/N23*100</f>
        <v>85.182881866398958</v>
      </c>
      <c r="O27" s="173"/>
      <c r="P27" s="164"/>
    </row>
    <row r="28" spans="1:19" ht="13.5" customHeight="1">
      <c r="A28" s="164"/>
      <c r="B28" s="288"/>
      <c r="C28" s="659" t="s">
        <v>72</v>
      </c>
      <c r="D28" s="174"/>
      <c r="E28" s="172"/>
      <c r="F28" s="172"/>
      <c r="G28" s="237"/>
      <c r="H28" s="844">
        <f t="shared" ref="H28:M28" si="1">H20/H24*100</f>
        <v>83.070735247609861</v>
      </c>
      <c r="I28" s="844">
        <f t="shared" si="1"/>
        <v>83.937120970315988</v>
      </c>
      <c r="J28" s="844">
        <f t="shared" si="1"/>
        <v>84.020828183434745</v>
      </c>
      <c r="K28" s="844">
        <f t="shared" si="1"/>
        <v>84.274144216888118</v>
      </c>
      <c r="L28" s="844">
        <f t="shared" si="1"/>
        <v>84.709331124590932</v>
      </c>
      <c r="M28" s="844">
        <f t="shared" si="1"/>
        <v>84.719832483848975</v>
      </c>
      <c r="N28" s="844">
        <f t="shared" ref="N28:N29" si="2">+N20/N24*100</f>
        <v>84.145540629281626</v>
      </c>
      <c r="O28" s="173"/>
      <c r="P28" s="164"/>
    </row>
    <row r="29" spans="1:19" ht="13.5" customHeight="1">
      <c r="A29" s="164"/>
      <c r="B29" s="288"/>
      <c r="C29" s="659" t="s">
        <v>71</v>
      </c>
      <c r="D29" s="174"/>
      <c r="E29" s="172"/>
      <c r="F29" s="172"/>
      <c r="G29" s="237"/>
      <c r="H29" s="844">
        <f t="shared" ref="H29:M29" si="3">H21/H25*100</f>
        <v>86.299692920574316</v>
      </c>
      <c r="I29" s="844">
        <f t="shared" si="3"/>
        <v>86.536485097636174</v>
      </c>
      <c r="J29" s="844">
        <f t="shared" si="3"/>
        <v>86.786385973427159</v>
      </c>
      <c r="K29" s="844">
        <f t="shared" si="3"/>
        <v>86.875051734127979</v>
      </c>
      <c r="L29" s="844">
        <f t="shared" si="3"/>
        <v>87.226478138625168</v>
      </c>
      <c r="M29" s="844">
        <f t="shared" si="3"/>
        <v>87.073054305765737</v>
      </c>
      <c r="N29" s="844">
        <f t="shared" si="2"/>
        <v>86.913147929475954</v>
      </c>
      <c r="O29" s="173"/>
      <c r="P29" s="164"/>
    </row>
    <row r="30" spans="1:19" ht="6.75" customHeight="1">
      <c r="A30" s="164"/>
      <c r="B30" s="288"/>
      <c r="C30" s="209"/>
      <c r="D30" s="174"/>
      <c r="E30" s="172"/>
      <c r="F30" s="172"/>
      <c r="G30" s="236"/>
      <c r="H30" s="235"/>
      <c r="I30" s="235"/>
      <c r="J30" s="235"/>
      <c r="K30" s="653"/>
      <c r="L30" s="653"/>
      <c r="M30" s="653"/>
      <c r="N30" s="652"/>
      <c r="O30" s="173"/>
      <c r="P30" s="164"/>
    </row>
    <row r="31" spans="1:19" ht="23.25" customHeight="1">
      <c r="A31" s="164"/>
      <c r="B31" s="288"/>
      <c r="C31" s="1691" t="s">
        <v>311</v>
      </c>
      <c r="D31" s="1691"/>
      <c r="E31" s="1691"/>
      <c r="F31" s="1691"/>
      <c r="G31" s="300"/>
      <c r="H31" s="301">
        <v>10.5</v>
      </c>
      <c r="I31" s="301">
        <v>10.9</v>
      </c>
      <c r="J31" s="301">
        <v>11.3</v>
      </c>
      <c r="K31" s="650">
        <v>12.7</v>
      </c>
      <c r="L31" s="650">
        <v>12.9</v>
      </c>
      <c r="M31" s="650">
        <v>11.7</v>
      </c>
      <c r="N31" s="650">
        <v>12</v>
      </c>
      <c r="O31" s="173"/>
      <c r="P31" s="164"/>
    </row>
    <row r="32" spans="1:19" ht="13.5" customHeight="1">
      <c r="A32" s="175"/>
      <c r="B32" s="291"/>
      <c r="C32" s="659" t="s">
        <v>289</v>
      </c>
      <c r="D32" s="174"/>
      <c r="E32" s="172"/>
      <c r="F32" s="172"/>
      <c r="G32" s="113"/>
      <c r="H32" s="216">
        <v>7.5</v>
      </c>
      <c r="I32" s="216">
        <v>8.1</v>
      </c>
      <c r="J32" s="216">
        <v>8.3000000000000007</v>
      </c>
      <c r="K32" s="651">
        <v>10</v>
      </c>
      <c r="L32" s="651">
        <v>10.1</v>
      </c>
      <c r="M32" s="651">
        <v>9.1999999999999993</v>
      </c>
      <c r="N32" s="651">
        <v>8.6999999999999993</v>
      </c>
      <c r="P32" s="164"/>
    </row>
    <row r="33" spans="1:18" ht="13.5" customHeight="1">
      <c r="A33" s="164"/>
      <c r="B33" s="288"/>
      <c r="C33" s="659" t="s">
        <v>288</v>
      </c>
      <c r="D33" s="174"/>
      <c r="E33" s="172"/>
      <c r="F33" s="172"/>
      <c r="G33" s="113"/>
      <c r="H33" s="216">
        <v>14.4</v>
      </c>
      <c r="I33" s="216">
        <v>14.7</v>
      </c>
      <c r="J33" s="216">
        <v>15.3</v>
      </c>
      <c r="K33" s="651">
        <v>16.399999999999999</v>
      </c>
      <c r="L33" s="651">
        <v>16.600000000000001</v>
      </c>
      <c r="M33" s="651">
        <v>15.1</v>
      </c>
      <c r="N33" s="651">
        <v>16.5</v>
      </c>
      <c r="O33" s="173"/>
      <c r="P33" s="164"/>
      <c r="R33" s="228"/>
    </row>
    <row r="34" spans="1:18" ht="18" customHeight="1" thickBot="1">
      <c r="A34" s="164"/>
      <c r="B34" s="288"/>
      <c r="C34" s="209"/>
      <c r="D34" s="174"/>
      <c r="E34" s="172"/>
      <c r="F34" s="172"/>
      <c r="G34" s="1702"/>
      <c r="H34" s="1702"/>
      <c r="I34" s="1702"/>
      <c r="J34" s="1702"/>
      <c r="K34" s="1702"/>
      <c r="L34" s="1702"/>
      <c r="M34" s="1703"/>
      <c r="N34" s="1703"/>
      <c r="O34" s="173"/>
      <c r="P34" s="164"/>
    </row>
    <row r="35" spans="1:18" ht="30.75" customHeight="1" thickBot="1">
      <c r="A35" s="164"/>
      <c r="B35" s="288"/>
      <c r="C35" s="1693" t="s">
        <v>310</v>
      </c>
      <c r="D35" s="1694"/>
      <c r="E35" s="1694"/>
      <c r="F35" s="1694"/>
      <c r="G35" s="1694"/>
      <c r="H35" s="1694"/>
      <c r="I35" s="1694"/>
      <c r="J35" s="1694"/>
      <c r="K35" s="1694"/>
      <c r="L35" s="1694"/>
      <c r="M35" s="1694"/>
      <c r="N35" s="1695"/>
      <c r="O35" s="226"/>
      <c r="P35" s="164"/>
      <c r="Q35" s="179"/>
    </row>
    <row r="36" spans="1:18" ht="7.5" customHeight="1">
      <c r="A36" s="164"/>
      <c r="B36" s="288"/>
      <c r="C36" s="1696" t="s">
        <v>287</v>
      </c>
      <c r="D36" s="1696"/>
      <c r="E36" s="230"/>
      <c r="F36" s="229"/>
      <c r="G36" s="177"/>
      <c r="H36" s="180"/>
      <c r="I36" s="180"/>
      <c r="J36" s="180"/>
      <c r="K36" s="180"/>
      <c r="L36" s="180"/>
      <c r="M36" s="180"/>
      <c r="N36" s="180"/>
      <c r="O36" s="226"/>
      <c r="P36" s="164"/>
      <c r="Q36" s="179"/>
    </row>
    <row r="37" spans="1:18" ht="36" customHeight="1">
      <c r="A37" s="164"/>
      <c r="B37" s="288"/>
      <c r="C37" s="1697"/>
      <c r="D37" s="1697"/>
      <c r="E37" s="233"/>
      <c r="F37" s="233"/>
      <c r="G37" s="233"/>
      <c r="H37" s="233"/>
      <c r="I37" s="1698" t="s">
        <v>286</v>
      </c>
      <c r="J37" s="1698"/>
      <c r="K37" s="1699" t="s">
        <v>285</v>
      </c>
      <c r="L37" s="1700"/>
      <c r="M37" s="1699" t="s">
        <v>284</v>
      </c>
      <c r="N37" s="1698"/>
      <c r="O37" s="226"/>
      <c r="P37" s="164"/>
      <c r="Q37" s="234"/>
    </row>
    <row r="38" spans="1:18" s="170" customFormat="1" ht="25.5" customHeight="1">
      <c r="A38" s="168"/>
      <c r="B38" s="289"/>
      <c r="C38" s="233"/>
      <c r="D38" s="233"/>
      <c r="E38" s="233"/>
      <c r="F38" s="233"/>
      <c r="G38" s="233"/>
      <c r="H38" s="233"/>
      <c r="I38" s="845" t="s">
        <v>420</v>
      </c>
      <c r="J38" s="845" t="s">
        <v>441</v>
      </c>
      <c r="K38" s="845" t="s">
        <v>420</v>
      </c>
      <c r="L38" s="845" t="s">
        <v>441</v>
      </c>
      <c r="M38" s="845" t="s">
        <v>420</v>
      </c>
      <c r="N38" s="845" t="s">
        <v>441</v>
      </c>
      <c r="O38" s="232"/>
      <c r="P38" s="168"/>
      <c r="Q38" s="231"/>
    </row>
    <row r="39" spans="1:18" ht="15" customHeight="1">
      <c r="A39" s="164"/>
      <c r="B39" s="288"/>
      <c r="C39" s="267" t="s">
        <v>68</v>
      </c>
      <c r="D39" s="294"/>
      <c r="E39" s="295"/>
      <c r="F39" s="296"/>
      <c r="G39" s="297"/>
      <c r="H39" s="298"/>
      <c r="I39" s="299">
        <v>962.96</v>
      </c>
      <c r="J39" s="299">
        <v>958.81</v>
      </c>
      <c r="K39" s="299">
        <v>1124.83</v>
      </c>
      <c r="L39" s="299">
        <v>1125.5899999999999</v>
      </c>
      <c r="M39" s="299">
        <v>11.7</v>
      </c>
      <c r="N39" s="299">
        <v>12</v>
      </c>
      <c r="O39" s="226"/>
      <c r="P39" s="164"/>
      <c r="Q39" s="179"/>
      <c r="R39" s="170"/>
    </row>
    <row r="40" spans="1:18" ht="13.5" customHeight="1">
      <c r="A40" s="164"/>
      <c r="B40" s="288"/>
      <c r="C40" s="127" t="s">
        <v>283</v>
      </c>
      <c r="D40" s="248"/>
      <c r="E40" s="248"/>
      <c r="F40" s="248"/>
      <c r="G40" s="248"/>
      <c r="H40" s="248"/>
      <c r="I40" s="216">
        <v>888.44</v>
      </c>
      <c r="J40" s="216">
        <v>904.65</v>
      </c>
      <c r="K40" s="216">
        <v>1124.67</v>
      </c>
      <c r="L40" s="216">
        <v>1144.8699999999999</v>
      </c>
      <c r="M40" s="216">
        <v>10</v>
      </c>
      <c r="N40" s="216">
        <v>7</v>
      </c>
      <c r="O40" s="226"/>
      <c r="P40" s="164"/>
      <c r="Q40" s="179"/>
      <c r="R40" s="170"/>
    </row>
    <row r="41" spans="1:18" ht="13.5" customHeight="1">
      <c r="A41" s="164"/>
      <c r="B41" s="288"/>
      <c r="C41" s="127" t="s">
        <v>282</v>
      </c>
      <c r="D41" s="248"/>
      <c r="E41" s="248"/>
      <c r="F41" s="248"/>
      <c r="G41" s="248"/>
      <c r="H41" s="248"/>
      <c r="I41" s="216">
        <v>886.16</v>
      </c>
      <c r="J41" s="216">
        <v>877.52</v>
      </c>
      <c r="K41" s="216">
        <v>1021.31</v>
      </c>
      <c r="L41" s="216">
        <v>1031.8</v>
      </c>
      <c r="M41" s="216">
        <v>13.1</v>
      </c>
      <c r="N41" s="216">
        <v>13.3</v>
      </c>
      <c r="O41" s="226"/>
      <c r="P41" s="164"/>
      <c r="Q41" s="179"/>
      <c r="R41" s="170"/>
    </row>
    <row r="42" spans="1:18" ht="13.5" customHeight="1">
      <c r="A42" s="164"/>
      <c r="B42" s="288"/>
      <c r="C42" s="127" t="s">
        <v>281</v>
      </c>
      <c r="D42" s="227"/>
      <c r="E42" s="227"/>
      <c r="F42" s="227"/>
      <c r="G42" s="227"/>
      <c r="H42" s="227"/>
      <c r="I42" s="178">
        <v>1918.52</v>
      </c>
      <c r="J42" s="178">
        <v>1944.36</v>
      </c>
      <c r="K42" s="178">
        <v>2717.09</v>
      </c>
      <c r="L42" s="178">
        <v>2782.63</v>
      </c>
      <c r="M42" s="178">
        <v>0</v>
      </c>
      <c r="N42" s="178">
        <v>0</v>
      </c>
      <c r="O42" s="226"/>
      <c r="P42" s="164"/>
      <c r="Q42" s="179"/>
      <c r="R42" s="170"/>
    </row>
    <row r="43" spans="1:18" ht="13.5" customHeight="1">
      <c r="A43" s="164"/>
      <c r="B43" s="288"/>
      <c r="C43" s="127" t="s">
        <v>280</v>
      </c>
      <c r="D43" s="227"/>
      <c r="E43" s="227"/>
      <c r="F43" s="227"/>
      <c r="G43" s="227"/>
      <c r="H43" s="227"/>
      <c r="I43" s="216">
        <v>973.98</v>
      </c>
      <c r="J43" s="216">
        <v>964.54</v>
      </c>
      <c r="K43" s="216">
        <v>1175.5999999999999</v>
      </c>
      <c r="L43" s="216">
        <v>1176.67</v>
      </c>
      <c r="M43" s="216">
        <v>10.7</v>
      </c>
      <c r="N43" s="216">
        <v>8.6</v>
      </c>
      <c r="O43" s="226"/>
      <c r="P43" s="164"/>
      <c r="Q43" s="179"/>
      <c r="R43" s="170"/>
    </row>
    <row r="44" spans="1:18" ht="13.5" customHeight="1">
      <c r="A44" s="164"/>
      <c r="B44" s="288"/>
      <c r="C44" s="127" t="s">
        <v>279</v>
      </c>
      <c r="D44" s="227"/>
      <c r="E44" s="227"/>
      <c r="F44" s="227"/>
      <c r="G44" s="227"/>
      <c r="H44" s="227"/>
      <c r="I44" s="178">
        <v>858.77</v>
      </c>
      <c r="J44" s="178">
        <v>875.21</v>
      </c>
      <c r="K44" s="178">
        <v>974.01</v>
      </c>
      <c r="L44" s="178">
        <v>998.3</v>
      </c>
      <c r="M44" s="178">
        <v>11.8</v>
      </c>
      <c r="N44" s="178">
        <v>10.5</v>
      </c>
      <c r="O44" s="226"/>
      <c r="P44" s="164"/>
      <c r="Q44" s="179"/>
      <c r="R44" s="170"/>
    </row>
    <row r="45" spans="1:18" ht="13.5" customHeight="1">
      <c r="A45" s="164"/>
      <c r="B45" s="288"/>
      <c r="C45" s="127" t="s">
        <v>351</v>
      </c>
      <c r="D45" s="227"/>
      <c r="E45" s="227"/>
      <c r="F45" s="227"/>
      <c r="G45" s="227"/>
      <c r="H45" s="227"/>
      <c r="I45" s="216">
        <v>945.02</v>
      </c>
      <c r="J45" s="216">
        <v>948.39</v>
      </c>
      <c r="K45" s="216">
        <v>1093.29</v>
      </c>
      <c r="L45" s="216">
        <v>1089.3</v>
      </c>
      <c r="M45" s="216">
        <v>10.9</v>
      </c>
      <c r="N45" s="216">
        <v>12.3</v>
      </c>
      <c r="O45" s="226"/>
      <c r="P45" s="164"/>
      <c r="Q45" s="179"/>
      <c r="R45" s="170"/>
    </row>
    <row r="46" spans="1:18" ht="13.5" customHeight="1">
      <c r="A46" s="164"/>
      <c r="B46" s="288"/>
      <c r="C46" s="127" t="s">
        <v>278</v>
      </c>
      <c r="D46" s="127"/>
      <c r="E46" s="127"/>
      <c r="F46" s="127"/>
      <c r="G46" s="127"/>
      <c r="H46" s="127"/>
      <c r="I46" s="649">
        <v>1114.69</v>
      </c>
      <c r="J46" s="649">
        <v>1108.7</v>
      </c>
      <c r="K46" s="649">
        <v>1501.23</v>
      </c>
      <c r="L46" s="649">
        <v>1493.04</v>
      </c>
      <c r="M46" s="649">
        <v>3.5</v>
      </c>
      <c r="N46" s="649">
        <v>4.5999999999999996</v>
      </c>
      <c r="O46" s="226"/>
      <c r="P46" s="164"/>
      <c r="Q46" s="179"/>
      <c r="R46" s="170"/>
    </row>
    <row r="47" spans="1:18" ht="13.5" customHeight="1">
      <c r="A47" s="164"/>
      <c r="B47" s="288"/>
      <c r="C47" s="127" t="s">
        <v>277</v>
      </c>
      <c r="D47" s="227"/>
      <c r="E47" s="227"/>
      <c r="F47" s="227"/>
      <c r="G47" s="227"/>
      <c r="H47" s="227"/>
      <c r="I47" s="216">
        <v>726.41</v>
      </c>
      <c r="J47" s="216">
        <v>704.72</v>
      </c>
      <c r="K47" s="216">
        <v>782.22</v>
      </c>
      <c r="L47" s="216">
        <v>760.46</v>
      </c>
      <c r="M47" s="216">
        <v>20.8</v>
      </c>
      <c r="N47" s="216">
        <v>21</v>
      </c>
      <c r="O47" s="226"/>
      <c r="P47" s="164"/>
      <c r="Q47" s="179"/>
      <c r="R47" s="170"/>
    </row>
    <row r="48" spans="1:18" ht="13.5" customHeight="1">
      <c r="A48" s="164"/>
      <c r="B48" s="288"/>
      <c r="C48" s="127" t="s">
        <v>276</v>
      </c>
      <c r="D48" s="227"/>
      <c r="E48" s="227"/>
      <c r="F48" s="227"/>
      <c r="G48" s="227"/>
      <c r="H48" s="227"/>
      <c r="I48" s="178">
        <v>1682.34</v>
      </c>
      <c r="J48" s="178">
        <v>1647</v>
      </c>
      <c r="K48" s="178">
        <v>1987.83</v>
      </c>
      <c r="L48" s="178">
        <v>1953.47</v>
      </c>
      <c r="M48" s="178">
        <v>2</v>
      </c>
      <c r="N48" s="178">
        <v>2.4</v>
      </c>
      <c r="O48" s="226"/>
      <c r="P48" s="164"/>
      <c r="Q48" s="179"/>
      <c r="R48" s="170"/>
    </row>
    <row r="49" spans="1:19" ht="13.5" customHeight="1">
      <c r="A49" s="164"/>
      <c r="B49" s="288"/>
      <c r="C49" s="127" t="s">
        <v>275</v>
      </c>
      <c r="D49" s="227"/>
      <c r="E49" s="227"/>
      <c r="F49" s="227"/>
      <c r="G49" s="227"/>
      <c r="H49" s="227"/>
      <c r="I49" s="216">
        <v>1672.71</v>
      </c>
      <c r="J49" s="216">
        <v>1659.27</v>
      </c>
      <c r="K49" s="216">
        <v>2270.69</v>
      </c>
      <c r="L49" s="216">
        <v>2249.0300000000002</v>
      </c>
      <c r="M49" s="216">
        <v>1.3</v>
      </c>
      <c r="N49" s="216">
        <v>0.6</v>
      </c>
      <c r="O49" s="226"/>
      <c r="P49" s="164"/>
      <c r="Q49" s="179"/>
      <c r="R49" s="170"/>
      <c r="S49" s="228"/>
    </row>
    <row r="50" spans="1:19" ht="13.5" customHeight="1">
      <c r="A50" s="164"/>
      <c r="B50" s="288"/>
      <c r="C50" s="127" t="s">
        <v>274</v>
      </c>
      <c r="D50" s="227"/>
      <c r="E50" s="227"/>
      <c r="F50" s="227"/>
      <c r="G50" s="227"/>
      <c r="H50" s="227"/>
      <c r="I50" s="178">
        <v>1042.4100000000001</v>
      </c>
      <c r="J50" s="178">
        <v>1042.5899999999999</v>
      </c>
      <c r="K50" s="178">
        <v>1130.6500000000001</v>
      </c>
      <c r="L50" s="178">
        <v>1148.27</v>
      </c>
      <c r="M50" s="178">
        <v>13</v>
      </c>
      <c r="N50" s="178">
        <v>10.7</v>
      </c>
      <c r="O50" s="226"/>
      <c r="P50" s="164"/>
      <c r="Q50" s="179"/>
      <c r="R50" s="170"/>
    </row>
    <row r="51" spans="1:19" ht="13.5" customHeight="1">
      <c r="A51" s="164"/>
      <c r="B51" s="288"/>
      <c r="C51" s="127" t="s">
        <v>273</v>
      </c>
      <c r="D51" s="227"/>
      <c r="E51" s="227"/>
      <c r="F51" s="227"/>
      <c r="G51" s="227"/>
      <c r="H51" s="227"/>
      <c r="I51" s="216">
        <v>1343.06</v>
      </c>
      <c r="J51" s="216">
        <v>1337.79</v>
      </c>
      <c r="K51" s="216">
        <v>1494</v>
      </c>
      <c r="L51" s="216">
        <v>1487.74</v>
      </c>
      <c r="M51" s="216">
        <v>3.7</v>
      </c>
      <c r="N51" s="216">
        <v>4</v>
      </c>
      <c r="O51" s="226"/>
      <c r="P51" s="164"/>
      <c r="Q51" s="179"/>
      <c r="R51" s="170"/>
    </row>
    <row r="52" spans="1:19" ht="13.5" customHeight="1">
      <c r="A52" s="164"/>
      <c r="B52" s="288"/>
      <c r="C52" s="127" t="s">
        <v>272</v>
      </c>
      <c r="D52" s="227"/>
      <c r="E52" s="227"/>
      <c r="F52" s="227"/>
      <c r="G52" s="227"/>
      <c r="H52" s="227"/>
      <c r="I52" s="178">
        <v>745.87</v>
      </c>
      <c r="J52" s="178">
        <v>731.62</v>
      </c>
      <c r="K52" s="178">
        <v>860</v>
      </c>
      <c r="L52" s="178">
        <v>853.36</v>
      </c>
      <c r="M52" s="178">
        <v>14.8</v>
      </c>
      <c r="N52" s="178">
        <v>17.899999999999999</v>
      </c>
      <c r="O52" s="226"/>
      <c r="P52" s="164"/>
      <c r="Q52" s="179"/>
      <c r="R52" s="170"/>
    </row>
    <row r="53" spans="1:19" ht="13.5" customHeight="1">
      <c r="A53" s="164"/>
      <c r="B53" s="288"/>
      <c r="C53" s="127" t="s">
        <v>271</v>
      </c>
      <c r="D53" s="227"/>
      <c r="E53" s="227"/>
      <c r="F53" s="227"/>
      <c r="G53" s="227"/>
      <c r="H53" s="227"/>
      <c r="I53" s="178">
        <v>1199.81</v>
      </c>
      <c r="J53" s="178">
        <v>1197.23</v>
      </c>
      <c r="K53" s="178">
        <v>1296.23</v>
      </c>
      <c r="L53" s="178">
        <v>1301.6199999999999</v>
      </c>
      <c r="M53" s="178">
        <v>7.2</v>
      </c>
      <c r="N53" s="178">
        <v>3.5</v>
      </c>
      <c r="O53" s="226"/>
      <c r="P53" s="164"/>
      <c r="Q53" s="179"/>
      <c r="R53" s="170"/>
    </row>
    <row r="54" spans="1:19" ht="13.5" customHeight="1">
      <c r="A54" s="164"/>
      <c r="B54" s="288"/>
      <c r="C54" s="127" t="s">
        <v>270</v>
      </c>
      <c r="D54" s="227"/>
      <c r="E54" s="227"/>
      <c r="F54" s="227"/>
      <c r="G54" s="227"/>
      <c r="H54" s="227"/>
      <c r="I54" s="178">
        <v>788.64</v>
      </c>
      <c r="J54" s="178">
        <v>786.29</v>
      </c>
      <c r="K54" s="178">
        <v>884.13</v>
      </c>
      <c r="L54" s="178">
        <v>878.27</v>
      </c>
      <c r="M54" s="178">
        <v>13.2</v>
      </c>
      <c r="N54" s="178">
        <v>13.6</v>
      </c>
      <c r="O54" s="226"/>
      <c r="P54" s="164"/>
      <c r="Q54" s="179"/>
      <c r="R54" s="170"/>
      <c r="S54" s="228"/>
    </row>
    <row r="55" spans="1:19" ht="13.5" customHeight="1">
      <c r="A55" s="164"/>
      <c r="B55" s="288"/>
      <c r="C55" s="127" t="s">
        <v>269</v>
      </c>
      <c r="D55" s="227"/>
      <c r="E55" s="227"/>
      <c r="F55" s="227"/>
      <c r="G55" s="227"/>
      <c r="H55" s="227"/>
      <c r="I55" s="178">
        <v>1617.13</v>
      </c>
      <c r="J55" s="178">
        <v>1573.8</v>
      </c>
      <c r="K55" s="178">
        <v>1813.43</v>
      </c>
      <c r="L55" s="178">
        <v>1756.39</v>
      </c>
      <c r="M55" s="178">
        <v>10.3</v>
      </c>
      <c r="N55" s="178">
        <v>10.5</v>
      </c>
      <c r="O55" s="226"/>
      <c r="P55" s="164"/>
      <c r="Q55" s="179"/>
      <c r="R55" s="170"/>
    </row>
    <row r="56" spans="1:19" ht="13.5" customHeight="1">
      <c r="A56" s="164"/>
      <c r="B56" s="288"/>
      <c r="C56" s="127" t="s">
        <v>120</v>
      </c>
      <c r="D56" s="227"/>
      <c r="E56" s="227"/>
      <c r="F56" s="227"/>
      <c r="G56" s="227"/>
      <c r="H56" s="227"/>
      <c r="I56" s="178">
        <v>922.04</v>
      </c>
      <c r="J56" s="178">
        <v>918.83</v>
      </c>
      <c r="K56" s="178">
        <v>1024.01</v>
      </c>
      <c r="L56" s="178">
        <v>1022.11</v>
      </c>
      <c r="M56" s="178">
        <v>21.5</v>
      </c>
      <c r="N56" s="178">
        <v>20.3</v>
      </c>
      <c r="O56" s="226"/>
      <c r="P56" s="164"/>
      <c r="Q56" s="179"/>
      <c r="R56" s="170"/>
    </row>
    <row r="57" spans="1:19" ht="6.75" customHeight="1">
      <c r="A57" s="164"/>
      <c r="B57" s="288"/>
      <c r="C57" s="127"/>
      <c r="D57" s="227"/>
      <c r="E57" s="227"/>
      <c r="F57" s="227"/>
      <c r="G57" s="227"/>
      <c r="H57" s="227"/>
      <c r="I57" s="178"/>
      <c r="J57" s="178"/>
      <c r="K57" s="178"/>
      <c r="L57" s="178"/>
      <c r="M57" s="178"/>
      <c r="N57" s="178"/>
      <c r="O57" s="226"/>
      <c r="P57" s="164"/>
      <c r="Q57" s="179"/>
      <c r="R57" s="170"/>
    </row>
    <row r="58" spans="1:19" ht="14.25" customHeight="1">
      <c r="A58" s="164"/>
      <c r="B58" s="288"/>
      <c r="C58" s="225" t="s">
        <v>362</v>
      </c>
      <c r="D58" s="166"/>
      <c r="E58" s="167"/>
      <c r="F58" s="223"/>
      <c r="G58" s="223"/>
      <c r="H58" s="293" t="s">
        <v>356</v>
      </c>
      <c r="I58" s="164"/>
      <c r="J58" s="172"/>
      <c r="K58" s="182"/>
      <c r="L58" s="223"/>
      <c r="M58" s="223"/>
      <c r="N58" s="223"/>
      <c r="O58" s="173"/>
      <c r="P58" s="164"/>
      <c r="R58" s="170"/>
      <c r="S58" s="224"/>
    </row>
    <row r="59" spans="1:19" ht="10.5" customHeight="1">
      <c r="A59" s="164"/>
      <c r="B59" s="288"/>
      <c r="C59" s="224" t="s">
        <v>421</v>
      </c>
      <c r="D59" s="166"/>
      <c r="E59" s="167"/>
      <c r="F59" s="223"/>
      <c r="G59" s="223"/>
      <c r="H59" s="181"/>
      <c r="I59" s="164"/>
      <c r="J59" s="172"/>
      <c r="K59" s="182"/>
      <c r="L59" s="223"/>
      <c r="M59" s="223"/>
      <c r="N59" s="223"/>
      <c r="O59" s="173"/>
      <c r="P59" s="164"/>
      <c r="R59" s="170"/>
    </row>
    <row r="60" spans="1:19" ht="8.25" customHeight="1">
      <c r="A60" s="164"/>
      <c r="B60" s="288"/>
      <c r="C60" s="1701"/>
      <c r="D60" s="1701"/>
      <c r="E60" s="1701"/>
      <c r="F60" s="1701"/>
      <c r="G60" s="1701"/>
      <c r="H60" s="1701"/>
      <c r="I60" s="1701"/>
      <c r="J60" s="1701"/>
      <c r="K60" s="1701"/>
      <c r="L60" s="1701"/>
      <c r="M60" s="1701"/>
      <c r="N60" s="1701"/>
      <c r="O60" s="173"/>
      <c r="P60" s="164"/>
      <c r="R60" s="170"/>
    </row>
    <row r="61" spans="1:19" ht="2.25" customHeight="1">
      <c r="A61" s="164"/>
      <c r="B61" s="288"/>
      <c r="C61" s="246"/>
      <c r="D61" s="246"/>
      <c r="E61" s="246"/>
      <c r="F61" s="246"/>
      <c r="G61" s="246"/>
      <c r="H61" s="246"/>
      <c r="I61" s="246"/>
      <c r="J61" s="246"/>
      <c r="K61" s="246"/>
      <c r="L61" s="246"/>
      <c r="M61" s="246"/>
      <c r="N61" s="246"/>
      <c r="O61" s="173"/>
      <c r="P61" s="164"/>
      <c r="R61" s="170"/>
    </row>
    <row r="62" spans="1:19">
      <c r="A62" s="164"/>
      <c r="B62" s="292">
        <v>14</v>
      </c>
      <c r="C62" s="1692">
        <v>41913</v>
      </c>
      <c r="D62" s="1692"/>
      <c r="E62" s="166"/>
      <c r="F62" s="166"/>
      <c r="G62" s="166"/>
      <c r="H62" s="166"/>
      <c r="I62" s="166"/>
      <c r="J62" s="166"/>
      <c r="K62" s="166"/>
      <c r="L62" s="166"/>
      <c r="M62" s="166"/>
      <c r="N62" s="166"/>
      <c r="P62" s="164"/>
      <c r="R62" s="170"/>
    </row>
    <row r="65" spans="6:15">
      <c r="F65" s="179"/>
    </row>
    <row r="70" spans="6:15" ht="4.5" customHeight="1"/>
    <row r="73" spans="6:15" ht="8.25" customHeight="1"/>
    <row r="75" spans="6:15" ht="9" customHeight="1">
      <c r="O75" s="183"/>
    </row>
    <row r="76" spans="6:15" ht="8.25" customHeight="1">
      <c r="N76" s="1547"/>
      <c r="O76" s="1547"/>
    </row>
    <row r="77" spans="6:15" ht="9.75" customHeight="1"/>
  </sheetData>
  <mergeCells count="27">
    <mergeCell ref="C31:F31"/>
    <mergeCell ref="C62:D62"/>
    <mergeCell ref="N76:O76"/>
    <mergeCell ref="C35:N35"/>
    <mergeCell ref="C36:D37"/>
    <mergeCell ref="I37:J37"/>
    <mergeCell ref="K37:L37"/>
    <mergeCell ref="M37:N37"/>
    <mergeCell ref="C60:N60"/>
    <mergeCell ref="G34:H34"/>
    <mergeCell ref="I34:J34"/>
    <mergeCell ref="K34:L34"/>
    <mergeCell ref="M34:N34"/>
    <mergeCell ref="L1:O1"/>
    <mergeCell ref="C5:D6"/>
    <mergeCell ref="C8:F10"/>
    <mergeCell ref="C15:D16"/>
    <mergeCell ref="M8:M10"/>
    <mergeCell ref="N8:N10"/>
    <mergeCell ref="I16:J16"/>
    <mergeCell ref="K16:L16"/>
    <mergeCell ref="M16:N16"/>
    <mergeCell ref="H8:H10"/>
    <mergeCell ref="I8:I10"/>
    <mergeCell ref="J8:J10"/>
    <mergeCell ref="K8:K10"/>
    <mergeCell ref="L8:L10"/>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sheetPr codeName="Folha13">
    <tabColor theme="7"/>
  </sheetPr>
  <dimension ref="A1:HU88"/>
  <sheetViews>
    <sheetView zoomScaleNormal="100" workbookViewId="0"/>
  </sheetViews>
  <sheetFormatPr defaultRowHeight="12.75"/>
  <cols>
    <col min="1" max="1" width="1" style="124" customWidth="1"/>
    <col min="2" max="2" width="2.5703125" style="124" customWidth="1"/>
    <col min="3" max="3" width="2.28515625" style="124" customWidth="1"/>
    <col min="4" max="4" width="39.140625" style="124" customWidth="1"/>
    <col min="5" max="9" width="11" style="124" customWidth="1"/>
    <col min="10" max="10" width="2.5703125" style="124" customWidth="1"/>
    <col min="11" max="11" width="1" style="124" customWidth="1"/>
    <col min="12" max="13" width="9.140625" style="124"/>
    <col min="14" max="21" width="9.140625" style="1074"/>
    <col min="22" max="27" width="9.140625" style="1082"/>
    <col min="28" max="16384" width="9.140625" style="124"/>
  </cols>
  <sheetData>
    <row r="1" spans="1:29" ht="13.5" customHeight="1">
      <c r="A1" s="4"/>
      <c r="B1" s="1704" t="s">
        <v>333</v>
      </c>
      <c r="C1" s="1704"/>
      <c r="D1" s="1704"/>
      <c r="E1" s="266"/>
      <c r="F1" s="266"/>
      <c r="G1" s="266"/>
      <c r="H1" s="266"/>
      <c r="I1" s="266"/>
      <c r="J1" s="312"/>
      <c r="K1" s="4"/>
    </row>
    <row r="2" spans="1:29" ht="6" customHeight="1">
      <c r="A2" s="4"/>
      <c r="B2" s="1654"/>
      <c r="C2" s="1654"/>
      <c r="D2" s="1654"/>
      <c r="E2" s="8"/>
      <c r="F2" s="8"/>
      <c r="G2" s="8"/>
      <c r="H2" s="8"/>
      <c r="I2" s="8"/>
      <c r="J2" s="612"/>
      <c r="K2" s="4"/>
    </row>
    <row r="3" spans="1:29" ht="13.5" customHeight="1" thickBot="1">
      <c r="A3" s="4"/>
      <c r="B3" s="8"/>
      <c r="C3" s="8"/>
      <c r="D3" s="8"/>
      <c r="E3" s="765"/>
      <c r="F3" s="765"/>
      <c r="G3" s="765"/>
      <c r="H3" s="765"/>
      <c r="I3" s="765" t="s">
        <v>70</v>
      </c>
      <c r="J3" s="263"/>
      <c r="K3" s="4"/>
    </row>
    <row r="4" spans="1:29" s="12" customFormat="1" ht="13.5" customHeight="1" thickBot="1">
      <c r="A4" s="11"/>
      <c r="B4" s="19"/>
      <c r="C4" s="1705" t="s">
        <v>360</v>
      </c>
      <c r="D4" s="1706"/>
      <c r="E4" s="1706"/>
      <c r="F4" s="1706"/>
      <c r="G4" s="1706"/>
      <c r="H4" s="1706"/>
      <c r="I4" s="1707"/>
      <c r="J4" s="263"/>
      <c r="K4" s="11"/>
      <c r="N4" s="1075"/>
      <c r="O4" s="1075"/>
      <c r="P4" s="1075"/>
      <c r="Q4" s="1075"/>
      <c r="R4" s="1075"/>
      <c r="S4" s="1075"/>
      <c r="T4" s="1075"/>
      <c r="U4" s="1075"/>
      <c r="V4" s="1083"/>
      <c r="W4" s="1083"/>
      <c r="X4" s="1083"/>
      <c r="Y4" s="1083"/>
      <c r="Z4" s="1083"/>
      <c r="AA4" s="1083"/>
    </row>
    <row r="5" spans="1:29" ht="4.5" customHeight="1">
      <c r="A5" s="4"/>
      <c r="B5" s="8"/>
      <c r="C5" s="1708" t="s">
        <v>85</v>
      </c>
      <c r="D5" s="1709"/>
      <c r="E5" s="767"/>
      <c r="F5" s="767"/>
      <c r="G5" s="767"/>
      <c r="H5" s="767"/>
      <c r="I5" s="767"/>
      <c r="J5" s="263"/>
      <c r="K5" s="4"/>
    </row>
    <row r="6" spans="1:29" ht="15.75" customHeight="1">
      <c r="A6" s="4"/>
      <c r="B6" s="8"/>
      <c r="C6" s="1708"/>
      <c r="D6" s="1709"/>
      <c r="E6" s="1710" t="s">
        <v>359</v>
      </c>
      <c r="F6" s="1710"/>
      <c r="G6" s="1710"/>
      <c r="H6" s="1710"/>
      <c r="I6" s="1710"/>
      <c r="J6" s="263"/>
      <c r="K6" s="4"/>
    </row>
    <row r="7" spans="1:29" ht="13.5" customHeight="1">
      <c r="A7" s="4"/>
      <c r="B7" s="8"/>
      <c r="C7" s="1709"/>
      <c r="D7" s="1709"/>
      <c r="E7" s="1711">
        <v>2013</v>
      </c>
      <c r="F7" s="1711"/>
      <c r="G7" s="1711"/>
      <c r="H7" s="1711">
        <v>2014</v>
      </c>
      <c r="I7" s="1711"/>
      <c r="J7" s="263"/>
      <c r="K7" s="4"/>
    </row>
    <row r="8" spans="1:29" ht="13.5" customHeight="1">
      <c r="A8" s="4"/>
      <c r="B8" s="8"/>
      <c r="C8" s="614"/>
      <c r="D8" s="614"/>
      <c r="E8" s="766" t="s">
        <v>102</v>
      </c>
      <c r="F8" s="766" t="s">
        <v>99</v>
      </c>
      <c r="G8" s="946" t="s">
        <v>96</v>
      </c>
      <c r="H8" s="766" t="s">
        <v>93</v>
      </c>
      <c r="I8" s="766" t="s">
        <v>102</v>
      </c>
      <c r="J8" s="263"/>
      <c r="K8" s="4"/>
    </row>
    <row r="9" spans="1:29" s="617" customFormat="1" ht="23.25" customHeight="1">
      <c r="A9" s="615"/>
      <c r="B9" s="616"/>
      <c r="C9" s="1712" t="s">
        <v>68</v>
      </c>
      <c r="D9" s="1712"/>
      <c r="E9" s="829">
        <v>5.32</v>
      </c>
      <c r="F9" s="829">
        <v>5.32</v>
      </c>
      <c r="G9" s="829">
        <v>5.3</v>
      </c>
      <c r="H9" s="829">
        <v>5.3</v>
      </c>
      <c r="I9" s="829">
        <v>5.25</v>
      </c>
      <c r="J9" s="688"/>
      <c r="K9" s="615"/>
      <c r="M9" s="619"/>
      <c r="N9" s="1076"/>
      <c r="O9" s="1076"/>
      <c r="P9" s="1076"/>
      <c r="Q9" s="1076"/>
      <c r="R9" s="1076"/>
      <c r="S9" s="1076"/>
      <c r="T9" s="1076"/>
      <c r="U9" s="1077"/>
      <c r="V9" s="1084"/>
      <c r="W9" s="1084"/>
      <c r="X9" s="1084"/>
      <c r="Y9" s="1084"/>
      <c r="Z9" s="1084"/>
      <c r="AA9" s="1084"/>
      <c r="AB9" s="1081"/>
      <c r="AC9" s="1081"/>
    </row>
    <row r="10" spans="1:29" ht="18.75" customHeight="1">
      <c r="A10" s="4"/>
      <c r="B10" s="8"/>
      <c r="C10" s="248" t="s">
        <v>340</v>
      </c>
      <c r="D10" s="18"/>
      <c r="E10" s="830">
        <v>12.38</v>
      </c>
      <c r="F10" s="830">
        <v>12.27</v>
      </c>
      <c r="G10" s="830">
        <v>12.07</v>
      </c>
      <c r="H10" s="830">
        <v>12.03</v>
      </c>
      <c r="I10" s="830">
        <v>11.98</v>
      </c>
      <c r="J10" s="688"/>
      <c r="K10" s="4"/>
      <c r="N10" s="1076"/>
      <c r="O10" s="1076"/>
      <c r="P10" s="1076"/>
      <c r="Q10" s="1076"/>
      <c r="R10" s="1076"/>
      <c r="S10" s="1076"/>
      <c r="T10" s="1076"/>
      <c r="V10" s="1084"/>
      <c r="W10" s="1084"/>
      <c r="X10" s="1084"/>
      <c r="Y10" s="1084"/>
      <c r="Z10" s="1084"/>
      <c r="AA10" s="1084"/>
      <c r="AB10" s="1081"/>
      <c r="AC10" s="1081"/>
    </row>
    <row r="11" spans="1:29" ht="18.75" customHeight="1">
      <c r="A11" s="4"/>
      <c r="B11" s="8"/>
      <c r="C11" s="248" t="s">
        <v>257</v>
      </c>
      <c r="D11" s="32"/>
      <c r="E11" s="830">
        <v>7.25</v>
      </c>
      <c r="F11" s="830">
        <v>7.26</v>
      </c>
      <c r="G11" s="830">
        <v>7.24</v>
      </c>
      <c r="H11" s="830">
        <v>7.21</v>
      </c>
      <c r="I11" s="830">
        <v>7.11</v>
      </c>
      <c r="J11" s="688"/>
      <c r="K11" s="4"/>
      <c r="N11" s="1076"/>
      <c r="O11" s="1076"/>
      <c r="P11" s="1076"/>
      <c r="Q11" s="1076"/>
      <c r="R11" s="1076"/>
      <c r="S11" s="1076"/>
      <c r="T11" s="1076"/>
      <c r="V11" s="1084"/>
      <c r="W11" s="1084"/>
      <c r="X11" s="1084"/>
      <c r="Y11" s="1084"/>
      <c r="Z11" s="1084"/>
      <c r="AA11" s="1084"/>
      <c r="AB11" s="1081"/>
      <c r="AC11" s="1081"/>
    </row>
    <row r="12" spans="1:29" ht="18.75" customHeight="1">
      <c r="A12" s="4"/>
      <c r="B12" s="8"/>
      <c r="C12" s="248" t="s">
        <v>258</v>
      </c>
      <c r="D12" s="32"/>
      <c r="E12" s="830">
        <v>4.2</v>
      </c>
      <c r="F12" s="830">
        <v>4.25</v>
      </c>
      <c r="G12" s="830">
        <v>4.3099999999999996</v>
      </c>
      <c r="H12" s="830">
        <v>4.25</v>
      </c>
      <c r="I12" s="830">
        <v>4.22</v>
      </c>
      <c r="J12" s="688"/>
      <c r="K12" s="4"/>
      <c r="N12" s="1076"/>
      <c r="O12" s="1076"/>
      <c r="P12" s="1076"/>
      <c r="Q12" s="1076"/>
      <c r="R12" s="1076"/>
      <c r="S12" s="1076"/>
      <c r="T12" s="1076"/>
      <c r="V12" s="1084"/>
      <c r="W12" s="1084"/>
      <c r="X12" s="1084"/>
      <c r="Y12" s="1084"/>
      <c r="Z12" s="1084"/>
      <c r="AA12" s="1084"/>
      <c r="AB12" s="1081"/>
      <c r="AC12" s="1081"/>
    </row>
    <row r="13" spans="1:29" ht="18.75" customHeight="1">
      <c r="A13" s="4"/>
      <c r="B13" s="8"/>
      <c r="C13" s="248" t="s">
        <v>84</v>
      </c>
      <c r="D13" s="18"/>
      <c r="E13" s="830">
        <v>4.1900000000000004</v>
      </c>
      <c r="F13" s="830">
        <v>4.03</v>
      </c>
      <c r="G13" s="830">
        <v>4.01</v>
      </c>
      <c r="H13" s="830">
        <v>4.0199999999999996</v>
      </c>
      <c r="I13" s="830">
        <v>4.0199999999999996</v>
      </c>
      <c r="J13" s="613"/>
      <c r="K13" s="4"/>
      <c r="N13" s="1076"/>
      <c r="O13" s="1076"/>
      <c r="P13" s="1076"/>
      <c r="Q13" s="1076"/>
      <c r="R13" s="1076"/>
      <c r="S13" s="1076"/>
      <c r="T13" s="1076"/>
      <c r="V13" s="1084"/>
      <c r="W13" s="1084"/>
      <c r="X13" s="1084"/>
      <c r="Y13" s="1084"/>
      <c r="Z13" s="1084"/>
      <c r="AA13" s="1084"/>
      <c r="AB13" s="1081"/>
      <c r="AC13" s="1081"/>
    </row>
    <row r="14" spans="1:29" ht="18.75" customHeight="1">
      <c r="A14" s="4"/>
      <c r="B14" s="8"/>
      <c r="C14" s="248" t="s">
        <v>259</v>
      </c>
      <c r="D14" s="32"/>
      <c r="E14" s="830">
        <v>4.43</v>
      </c>
      <c r="F14" s="830">
        <v>4.46</v>
      </c>
      <c r="G14" s="830">
        <v>4.49</v>
      </c>
      <c r="H14" s="830">
        <v>4.45</v>
      </c>
      <c r="I14" s="830">
        <v>4.4400000000000004</v>
      </c>
      <c r="J14" s="613"/>
      <c r="K14" s="4"/>
      <c r="N14" s="1076"/>
      <c r="O14" s="1076"/>
      <c r="P14" s="1076"/>
      <c r="Q14" s="1076"/>
      <c r="R14" s="1076"/>
      <c r="S14" s="1076"/>
      <c r="T14" s="1076"/>
      <c r="V14" s="1084"/>
      <c r="W14" s="1084"/>
      <c r="X14" s="1084"/>
      <c r="Y14" s="1084"/>
      <c r="Z14" s="1084"/>
      <c r="AA14" s="1084"/>
      <c r="AB14" s="1081"/>
      <c r="AC14" s="1081"/>
    </row>
    <row r="15" spans="1:29" ht="18.75" customHeight="1">
      <c r="A15" s="4"/>
      <c r="B15" s="8"/>
      <c r="C15" s="248" t="s">
        <v>83</v>
      </c>
      <c r="D15" s="32"/>
      <c r="E15" s="830">
        <v>4.1500000000000004</v>
      </c>
      <c r="F15" s="830">
        <v>4.2300000000000004</v>
      </c>
      <c r="G15" s="830">
        <v>4.24</v>
      </c>
      <c r="H15" s="830">
        <v>4.2300000000000004</v>
      </c>
      <c r="I15" s="830">
        <v>4.1900000000000004</v>
      </c>
      <c r="J15" s="613"/>
      <c r="K15" s="4"/>
      <c r="N15" s="1076"/>
      <c r="O15" s="1076"/>
      <c r="P15" s="1076"/>
      <c r="Q15" s="1076"/>
      <c r="R15" s="1076"/>
      <c r="S15" s="1076"/>
      <c r="T15" s="1076"/>
      <c r="V15" s="1084"/>
      <c r="W15" s="1084"/>
      <c r="X15" s="1084"/>
      <c r="Y15" s="1084"/>
      <c r="Z15" s="1084"/>
      <c r="AA15" s="1084"/>
      <c r="AB15" s="1081"/>
      <c r="AC15" s="1081"/>
    </row>
    <row r="16" spans="1:29" ht="18.75" customHeight="1">
      <c r="A16" s="4"/>
      <c r="B16" s="8"/>
      <c r="C16" s="248" t="s">
        <v>260</v>
      </c>
      <c r="D16" s="32"/>
      <c r="E16" s="830">
        <v>4.21</v>
      </c>
      <c r="F16" s="830">
        <v>4.1900000000000004</v>
      </c>
      <c r="G16" s="830">
        <v>4.22</v>
      </c>
      <c r="H16" s="830">
        <v>4.29</v>
      </c>
      <c r="I16" s="830">
        <v>4.3099999999999996</v>
      </c>
      <c r="J16" s="613"/>
      <c r="K16" s="4"/>
      <c r="N16" s="1076"/>
      <c r="O16" s="1076"/>
      <c r="P16" s="1076"/>
      <c r="Q16" s="1076"/>
      <c r="R16" s="1076"/>
      <c r="S16" s="1076"/>
      <c r="T16" s="1076"/>
      <c r="V16" s="1084"/>
      <c r="W16" s="1084"/>
      <c r="X16" s="1084"/>
      <c r="Y16" s="1084"/>
      <c r="Z16" s="1084"/>
      <c r="AA16" s="1084"/>
      <c r="AB16" s="1081"/>
      <c r="AC16" s="1081"/>
    </row>
    <row r="17" spans="1:29" ht="18.75" customHeight="1">
      <c r="A17" s="4"/>
      <c r="B17" s="8"/>
      <c r="C17" s="248" t="s">
        <v>82</v>
      </c>
      <c r="D17" s="32"/>
      <c r="E17" s="830">
        <v>4.22</v>
      </c>
      <c r="F17" s="830">
        <v>4.16</v>
      </c>
      <c r="G17" s="830">
        <v>4.22</v>
      </c>
      <c r="H17" s="830">
        <v>4.16</v>
      </c>
      <c r="I17" s="830">
        <v>4.1100000000000003</v>
      </c>
      <c r="J17" s="613"/>
      <c r="K17" s="4"/>
      <c r="N17" s="1076"/>
      <c r="O17" s="1076"/>
      <c r="P17" s="1076"/>
      <c r="Q17" s="1076"/>
      <c r="R17" s="1076"/>
      <c r="S17" s="1076"/>
      <c r="T17" s="1076"/>
      <c r="V17" s="1084"/>
      <c r="W17" s="1084"/>
      <c r="X17" s="1084"/>
      <c r="Y17" s="1084"/>
      <c r="Z17" s="1084"/>
      <c r="AA17" s="1084"/>
      <c r="AB17" s="1081"/>
      <c r="AC17" s="1081"/>
    </row>
    <row r="18" spans="1:29" ht="18.75" customHeight="1">
      <c r="A18" s="4"/>
      <c r="B18" s="8"/>
      <c r="C18" s="248" t="s">
        <v>81</v>
      </c>
      <c r="D18" s="32"/>
      <c r="E18" s="830">
        <v>4.83</v>
      </c>
      <c r="F18" s="830">
        <v>4.8099999999999996</v>
      </c>
      <c r="G18" s="830">
        <v>4.91</v>
      </c>
      <c r="H18" s="830">
        <v>4.8600000000000003</v>
      </c>
      <c r="I18" s="830">
        <v>4.8499999999999996</v>
      </c>
      <c r="J18" s="613"/>
      <c r="K18" s="4"/>
      <c r="N18" s="1076"/>
      <c r="O18" s="1076"/>
      <c r="P18" s="1076"/>
      <c r="Q18" s="1076"/>
      <c r="R18" s="1076"/>
      <c r="S18" s="1076"/>
      <c r="T18" s="1076"/>
      <c r="V18" s="1084"/>
      <c r="W18" s="1084"/>
      <c r="X18" s="1084"/>
      <c r="Y18" s="1084"/>
      <c r="Z18" s="1084"/>
      <c r="AA18" s="1084"/>
      <c r="AB18" s="1081"/>
      <c r="AC18" s="1081"/>
    </row>
    <row r="19" spans="1:29" ht="18.75" customHeight="1">
      <c r="A19" s="4"/>
      <c r="B19" s="8"/>
      <c r="C19" s="248" t="s">
        <v>261</v>
      </c>
      <c r="D19" s="32"/>
      <c r="E19" s="830">
        <v>4.38</v>
      </c>
      <c r="F19" s="830">
        <v>4.4000000000000004</v>
      </c>
      <c r="G19" s="830">
        <v>4.38</v>
      </c>
      <c r="H19" s="830">
        <v>4.3600000000000003</v>
      </c>
      <c r="I19" s="830">
        <v>4.25</v>
      </c>
      <c r="J19" s="613"/>
      <c r="K19" s="4"/>
      <c r="N19" s="1076"/>
      <c r="O19" s="1076"/>
      <c r="P19" s="1076"/>
      <c r="Q19" s="1076"/>
      <c r="R19" s="1076"/>
      <c r="S19" s="1076"/>
      <c r="T19" s="1076"/>
      <c r="V19" s="1084"/>
      <c r="W19" s="1084"/>
      <c r="X19" s="1084"/>
      <c r="Y19" s="1084"/>
      <c r="Z19" s="1084"/>
      <c r="AA19" s="1084"/>
      <c r="AB19" s="1081"/>
      <c r="AC19" s="1081"/>
    </row>
    <row r="20" spans="1:29" ht="18.75" customHeight="1">
      <c r="A20" s="4"/>
      <c r="B20" s="8"/>
      <c r="C20" s="248" t="s">
        <v>80</v>
      </c>
      <c r="D20" s="18"/>
      <c r="E20" s="830">
        <v>5.26</v>
      </c>
      <c r="F20" s="830">
        <v>5.25</v>
      </c>
      <c r="G20" s="830">
        <v>5.0999999999999996</v>
      </c>
      <c r="H20" s="830">
        <v>5.0199999999999996</v>
      </c>
      <c r="I20" s="830">
        <v>5.13</v>
      </c>
      <c r="J20" s="613"/>
      <c r="K20" s="4"/>
      <c r="N20" s="1076"/>
      <c r="O20" s="1076"/>
      <c r="P20" s="1076"/>
      <c r="Q20" s="1076"/>
      <c r="R20" s="1076"/>
      <c r="S20" s="1076"/>
      <c r="T20" s="1076"/>
      <c r="V20" s="1084"/>
      <c r="W20" s="1084"/>
      <c r="X20" s="1084"/>
      <c r="Y20" s="1084"/>
      <c r="Z20" s="1084"/>
      <c r="AA20" s="1084"/>
      <c r="AB20" s="1081"/>
      <c r="AC20" s="1081"/>
    </row>
    <row r="21" spans="1:29" ht="18.75" customHeight="1">
      <c r="A21" s="4"/>
      <c r="B21" s="8"/>
      <c r="C21" s="248" t="s">
        <v>262</v>
      </c>
      <c r="D21" s="32"/>
      <c r="E21" s="830">
        <v>5.07</v>
      </c>
      <c r="F21" s="830">
        <v>5.0199999999999996</v>
      </c>
      <c r="G21" s="830">
        <v>5.01</v>
      </c>
      <c r="H21" s="830">
        <v>5.03</v>
      </c>
      <c r="I21" s="830">
        <v>5.01</v>
      </c>
      <c r="J21" s="613"/>
      <c r="K21" s="4"/>
      <c r="N21" s="1076"/>
      <c r="O21" s="1076"/>
      <c r="P21" s="1076"/>
      <c r="Q21" s="1076"/>
      <c r="R21" s="1076"/>
      <c r="S21" s="1076"/>
      <c r="T21" s="1076"/>
      <c r="V21" s="1084"/>
      <c r="W21" s="1084"/>
      <c r="X21" s="1084"/>
      <c r="Y21" s="1084"/>
      <c r="Z21" s="1084"/>
      <c r="AA21" s="1084"/>
      <c r="AB21" s="1081"/>
      <c r="AC21" s="1081"/>
    </row>
    <row r="22" spans="1:29" ht="18.75" customHeight="1">
      <c r="A22" s="4"/>
      <c r="B22" s="8"/>
      <c r="C22" s="248" t="s">
        <v>263</v>
      </c>
      <c r="D22" s="32"/>
      <c r="E22" s="830">
        <v>4.74</v>
      </c>
      <c r="F22" s="830">
        <v>4.75</v>
      </c>
      <c r="G22" s="830">
        <v>4.7699999999999996</v>
      </c>
      <c r="H22" s="830">
        <v>4.74</v>
      </c>
      <c r="I22" s="830">
        <v>4.7300000000000004</v>
      </c>
      <c r="J22" s="613"/>
      <c r="K22" s="4"/>
      <c r="N22" s="1076"/>
      <c r="O22" s="1076"/>
      <c r="P22" s="1076"/>
      <c r="Q22" s="1076"/>
      <c r="R22" s="1076"/>
      <c r="S22" s="1076"/>
      <c r="T22" s="1076"/>
      <c r="V22" s="1084"/>
      <c r="W22" s="1084"/>
      <c r="X22" s="1084"/>
      <c r="Y22" s="1084"/>
      <c r="Z22" s="1084"/>
      <c r="AA22" s="1084"/>
      <c r="AB22" s="1081"/>
      <c r="AC22" s="1081"/>
    </row>
    <row r="23" spans="1:29" ht="18.75" customHeight="1">
      <c r="A23" s="4"/>
      <c r="B23" s="8"/>
      <c r="C23" s="248" t="s">
        <v>347</v>
      </c>
      <c r="D23" s="32"/>
      <c r="E23" s="830">
        <v>4.6900000000000004</v>
      </c>
      <c r="F23" s="830">
        <v>4.68</v>
      </c>
      <c r="G23" s="830">
        <v>4.7</v>
      </c>
      <c r="H23" s="830">
        <v>4.6399999999999997</v>
      </c>
      <c r="I23" s="830">
        <v>4.5999999999999996</v>
      </c>
      <c r="J23" s="613"/>
      <c r="K23" s="4"/>
      <c r="N23" s="1076"/>
      <c r="O23" s="1076"/>
      <c r="P23" s="1076"/>
      <c r="Q23" s="1076"/>
      <c r="R23" s="1076"/>
      <c r="S23" s="1076"/>
      <c r="T23" s="1076"/>
      <c r="V23" s="1084"/>
      <c r="W23" s="1084"/>
      <c r="X23" s="1084"/>
      <c r="Y23" s="1084"/>
      <c r="Z23" s="1084"/>
      <c r="AA23" s="1084"/>
      <c r="AB23" s="1081"/>
      <c r="AC23" s="1081"/>
    </row>
    <row r="24" spans="1:29" ht="18.75" customHeight="1">
      <c r="A24" s="4"/>
      <c r="B24" s="8"/>
      <c r="C24" s="248" t="s">
        <v>348</v>
      </c>
      <c r="D24" s="32"/>
      <c r="E24" s="830">
        <v>4.01</v>
      </c>
      <c r="F24" s="830">
        <v>4.03</v>
      </c>
      <c r="G24" s="830">
        <v>4.04</v>
      </c>
      <c r="H24" s="830">
        <v>4.05</v>
      </c>
      <c r="I24" s="830">
        <v>4.0599999999999996</v>
      </c>
      <c r="J24" s="613"/>
      <c r="K24" s="4"/>
      <c r="N24" s="1076"/>
      <c r="O24" s="1076"/>
      <c r="P24" s="1076"/>
      <c r="Q24" s="1076"/>
      <c r="R24" s="1076"/>
      <c r="S24" s="1076"/>
      <c r="T24" s="1076"/>
      <c r="V24" s="1084"/>
      <c r="W24" s="1084"/>
      <c r="X24" s="1084"/>
      <c r="Y24" s="1084"/>
      <c r="Z24" s="1084"/>
      <c r="AA24" s="1084"/>
      <c r="AB24" s="1081"/>
      <c r="AC24" s="1081"/>
    </row>
    <row r="25" spans="1:29" ht="36.75" customHeight="1" thickBot="1">
      <c r="A25" s="4"/>
      <c r="B25" s="8"/>
      <c r="C25" s="768"/>
      <c r="D25" s="768"/>
      <c r="E25" s="618"/>
      <c r="F25" s="618"/>
      <c r="G25" s="618"/>
      <c r="H25" s="618"/>
      <c r="I25" s="618"/>
      <c r="J25" s="613"/>
      <c r="K25" s="4"/>
      <c r="V25" s="1084"/>
      <c r="W25" s="1084"/>
      <c r="X25" s="1084"/>
      <c r="Y25" s="1084"/>
      <c r="Z25" s="1084"/>
      <c r="AA25" s="1084"/>
      <c r="AB25" s="1081"/>
      <c r="AC25" s="1081"/>
    </row>
    <row r="26" spans="1:29" s="12" customFormat="1" ht="13.5" customHeight="1" thickBot="1">
      <c r="A26" s="11"/>
      <c r="B26" s="19"/>
      <c r="C26" s="1705" t="s">
        <v>361</v>
      </c>
      <c r="D26" s="1706"/>
      <c r="E26" s="1706"/>
      <c r="F26" s="1706"/>
      <c r="G26" s="1706"/>
      <c r="H26" s="1706"/>
      <c r="I26" s="1707"/>
      <c r="J26" s="613"/>
      <c r="K26" s="11"/>
      <c r="N26" s="1075"/>
      <c r="O26" s="1075"/>
      <c r="P26" s="1075"/>
      <c r="Q26" s="1075"/>
      <c r="R26" s="1075"/>
      <c r="S26" s="1075"/>
      <c r="T26" s="1075"/>
      <c r="U26" s="1075"/>
      <c r="V26" s="1084"/>
      <c r="W26" s="1084"/>
      <c r="X26" s="1084"/>
      <c r="Y26" s="1084"/>
      <c r="Z26" s="1084"/>
      <c r="AA26" s="1084"/>
      <c r="AB26" s="1081"/>
      <c r="AC26" s="1081"/>
    </row>
    <row r="27" spans="1:29" ht="4.5" customHeight="1">
      <c r="A27" s="4"/>
      <c r="B27" s="8"/>
      <c r="C27" s="1708" t="s">
        <v>85</v>
      </c>
      <c r="D27" s="1709"/>
      <c r="E27" s="768"/>
      <c r="F27" s="768"/>
      <c r="G27" s="768"/>
      <c r="H27" s="768"/>
      <c r="I27" s="768"/>
      <c r="J27" s="613"/>
      <c r="K27" s="4"/>
      <c r="V27" s="1084"/>
      <c r="W27" s="1084"/>
      <c r="X27" s="1084"/>
      <c r="Y27" s="1084"/>
      <c r="Z27" s="1084"/>
      <c r="AA27" s="1084"/>
      <c r="AB27" s="1081"/>
      <c r="AC27" s="1081"/>
    </row>
    <row r="28" spans="1:29" ht="15.75" customHeight="1">
      <c r="A28" s="4"/>
      <c r="B28" s="8"/>
      <c r="C28" s="1708"/>
      <c r="D28" s="1709"/>
      <c r="E28" s="1710" t="s">
        <v>368</v>
      </c>
      <c r="F28" s="1710"/>
      <c r="G28" s="1710"/>
      <c r="H28" s="1710"/>
      <c r="I28" s="1710"/>
      <c r="J28" s="263"/>
      <c r="K28" s="4"/>
      <c r="V28" s="1084"/>
      <c r="W28" s="1084"/>
      <c r="X28" s="1084"/>
      <c r="Y28" s="1084"/>
      <c r="Z28" s="1084"/>
      <c r="AA28" s="1084"/>
      <c r="AB28" s="1081"/>
      <c r="AC28" s="1081"/>
    </row>
    <row r="29" spans="1:29" ht="13.5" customHeight="1">
      <c r="A29" s="4"/>
      <c r="B29" s="8"/>
      <c r="C29" s="1709"/>
      <c r="D29" s="1709"/>
      <c r="E29" s="1711">
        <v>2013</v>
      </c>
      <c r="F29" s="1711"/>
      <c r="G29" s="1711"/>
      <c r="H29" s="1711">
        <v>2014</v>
      </c>
      <c r="I29" s="1711"/>
      <c r="J29" s="263"/>
      <c r="K29" s="4"/>
      <c r="N29" s="1076"/>
      <c r="O29" s="1076"/>
      <c r="P29" s="1078"/>
      <c r="Q29" s="1078"/>
      <c r="R29" s="1078"/>
      <c r="S29" s="1078"/>
      <c r="T29" s="1078"/>
      <c r="V29" s="1084"/>
      <c r="W29" s="1084"/>
      <c r="X29" s="1084"/>
      <c r="Y29" s="1084"/>
      <c r="Z29" s="1084"/>
      <c r="AA29" s="1084"/>
      <c r="AB29" s="1081"/>
      <c r="AC29" s="1081"/>
    </row>
    <row r="30" spans="1:29" ht="13.5" customHeight="1">
      <c r="A30" s="4"/>
      <c r="B30" s="8"/>
      <c r="C30" s="614"/>
      <c r="D30" s="614"/>
      <c r="E30" s="766" t="s">
        <v>102</v>
      </c>
      <c r="F30" s="766" t="s">
        <v>99</v>
      </c>
      <c r="G30" s="946" t="s">
        <v>96</v>
      </c>
      <c r="H30" s="766" t="s">
        <v>93</v>
      </c>
      <c r="I30" s="766" t="s">
        <v>102</v>
      </c>
      <c r="J30" s="263"/>
      <c r="K30" s="4"/>
      <c r="N30" s="1076"/>
      <c r="O30" s="1076"/>
      <c r="P30" s="1076"/>
      <c r="Q30" s="1076"/>
      <c r="R30" s="1076"/>
      <c r="S30" s="1076"/>
      <c r="T30" s="1076"/>
      <c r="V30" s="1084"/>
      <c r="W30" s="1084"/>
      <c r="X30" s="1084"/>
      <c r="Y30" s="1084"/>
      <c r="Z30" s="1084"/>
      <c r="AA30" s="1084"/>
      <c r="AB30" s="1081"/>
      <c r="AC30" s="1081"/>
    </row>
    <row r="31" spans="1:29" s="617" customFormat="1" ht="23.25" customHeight="1">
      <c r="A31" s="615"/>
      <c r="B31" s="616"/>
      <c r="C31" s="1712" t="s">
        <v>68</v>
      </c>
      <c r="D31" s="1712"/>
      <c r="E31" s="829">
        <v>920.93</v>
      </c>
      <c r="F31" s="829">
        <v>919.94</v>
      </c>
      <c r="G31" s="829">
        <v>916.93</v>
      </c>
      <c r="H31" s="829">
        <v>917.69</v>
      </c>
      <c r="I31" s="829">
        <v>909.38</v>
      </c>
      <c r="J31" s="688"/>
      <c r="K31" s="615"/>
      <c r="M31" s="619"/>
      <c r="N31" s="1076"/>
      <c r="O31" s="1076"/>
      <c r="P31" s="1076"/>
      <c r="Q31" s="1076"/>
      <c r="R31" s="1076"/>
      <c r="S31" s="1076"/>
      <c r="T31" s="1076"/>
      <c r="U31" s="1077"/>
      <c r="V31" s="1084"/>
      <c r="W31" s="1084"/>
      <c r="X31" s="1084"/>
      <c r="Y31" s="1084"/>
      <c r="Z31" s="1084"/>
      <c r="AA31" s="1084"/>
      <c r="AB31" s="1081"/>
      <c r="AC31" s="1081"/>
    </row>
    <row r="32" spans="1:29" ht="18.75" customHeight="1">
      <c r="A32" s="4"/>
      <c r="B32" s="8"/>
      <c r="C32" s="248" t="s">
        <v>340</v>
      </c>
      <c r="D32" s="18"/>
      <c r="E32" s="830">
        <v>2124.16</v>
      </c>
      <c r="F32" s="830">
        <v>2103.81</v>
      </c>
      <c r="G32" s="830">
        <v>2068.29</v>
      </c>
      <c r="H32" s="830">
        <v>2060.2600000000002</v>
      </c>
      <c r="I32" s="830">
        <v>2053.48</v>
      </c>
      <c r="J32" s="688"/>
      <c r="K32" s="4"/>
      <c r="N32" s="1076"/>
      <c r="O32" s="1076"/>
      <c r="P32" s="1079"/>
      <c r="Q32" s="1079"/>
      <c r="R32" s="1079"/>
      <c r="S32" s="1079"/>
      <c r="T32" s="1079"/>
      <c r="V32" s="1084"/>
      <c r="W32" s="1084"/>
      <c r="X32" s="1084"/>
      <c r="Y32" s="1084"/>
      <c r="Z32" s="1084"/>
      <c r="AA32" s="1084"/>
      <c r="AB32" s="1081"/>
      <c r="AC32" s="1081"/>
    </row>
    <row r="33" spans="1:229" ht="18.75" customHeight="1">
      <c r="A33" s="4"/>
      <c r="B33" s="8"/>
      <c r="C33" s="248" t="s">
        <v>257</v>
      </c>
      <c r="D33" s="32"/>
      <c r="E33" s="830">
        <v>1254.8900000000001</v>
      </c>
      <c r="F33" s="830">
        <v>1257.67</v>
      </c>
      <c r="G33" s="830">
        <v>1254.4100000000001</v>
      </c>
      <c r="H33" s="830">
        <v>1249.31</v>
      </c>
      <c r="I33" s="830">
        <v>1230.78</v>
      </c>
      <c r="J33" s="688"/>
      <c r="K33" s="4"/>
      <c r="N33" s="1076"/>
      <c r="O33" s="1076"/>
      <c r="P33" s="1079"/>
      <c r="Q33" s="1079"/>
      <c r="R33" s="1079"/>
      <c r="S33" s="1079"/>
      <c r="T33" s="1079"/>
      <c r="V33" s="1084"/>
      <c r="W33" s="1084"/>
      <c r="X33" s="1084"/>
      <c r="Y33" s="1084"/>
      <c r="Z33" s="1084"/>
      <c r="AA33" s="1084"/>
      <c r="AB33" s="1081"/>
      <c r="AC33" s="1081"/>
    </row>
    <row r="34" spans="1:229" ht="18.75" customHeight="1">
      <c r="A34" s="4"/>
      <c r="B34" s="8"/>
      <c r="C34" s="248" t="s">
        <v>258</v>
      </c>
      <c r="D34" s="32"/>
      <c r="E34" s="830">
        <v>726.77</v>
      </c>
      <c r="F34" s="830">
        <v>736.39</v>
      </c>
      <c r="G34" s="830">
        <v>746.04</v>
      </c>
      <c r="H34" s="830">
        <v>736.44</v>
      </c>
      <c r="I34" s="830">
        <v>731.81</v>
      </c>
      <c r="J34" s="688"/>
      <c r="K34" s="4"/>
      <c r="N34" s="1076"/>
      <c r="O34" s="1076"/>
      <c r="P34" s="1076"/>
      <c r="Q34" s="1076"/>
      <c r="R34" s="1076"/>
      <c r="S34" s="1076"/>
      <c r="T34" s="1076"/>
      <c r="V34" s="1084"/>
      <c r="W34" s="1084"/>
      <c r="X34" s="1084"/>
      <c r="Y34" s="1084"/>
      <c r="Z34" s="1084"/>
      <c r="AA34" s="1084"/>
      <c r="AB34" s="1081"/>
      <c r="AC34" s="1081"/>
    </row>
    <row r="35" spans="1:229" ht="18.75" customHeight="1">
      <c r="A35" s="4"/>
      <c r="B35" s="8"/>
      <c r="C35" s="248" t="s">
        <v>84</v>
      </c>
      <c r="D35" s="18"/>
      <c r="E35" s="830">
        <v>725.26</v>
      </c>
      <c r="F35" s="830">
        <v>697.08</v>
      </c>
      <c r="G35" s="830">
        <v>694.9</v>
      </c>
      <c r="H35" s="830">
        <v>696.25</v>
      </c>
      <c r="I35" s="830">
        <v>697.01</v>
      </c>
      <c r="J35" s="613"/>
      <c r="K35" s="4"/>
      <c r="N35" s="1076"/>
      <c r="O35" s="1076"/>
      <c r="P35" s="1076"/>
      <c r="Q35" s="1076"/>
      <c r="R35" s="1076"/>
      <c r="S35" s="1076"/>
      <c r="T35" s="1076"/>
      <c r="V35" s="1084"/>
      <c r="W35" s="1084"/>
      <c r="X35" s="1084"/>
      <c r="Y35" s="1084"/>
      <c r="Z35" s="1084"/>
      <c r="AA35" s="1084"/>
      <c r="AB35" s="1081"/>
      <c r="AC35" s="1081"/>
    </row>
    <row r="36" spans="1:229" ht="18.75" customHeight="1">
      <c r="A36" s="4"/>
      <c r="B36" s="8"/>
      <c r="C36" s="248" t="s">
        <v>259</v>
      </c>
      <c r="D36" s="32"/>
      <c r="E36" s="830">
        <v>767.94</v>
      </c>
      <c r="F36" s="830">
        <v>771.29</v>
      </c>
      <c r="G36" s="830">
        <v>778.09</v>
      </c>
      <c r="H36" s="830">
        <v>771.37</v>
      </c>
      <c r="I36" s="830">
        <v>768.53</v>
      </c>
      <c r="J36" s="613"/>
      <c r="K36" s="4"/>
      <c r="N36" s="1076"/>
      <c r="O36" s="1076"/>
      <c r="P36" s="1076"/>
      <c r="Q36" s="1076"/>
      <c r="R36" s="1076"/>
      <c r="S36" s="1076"/>
      <c r="T36" s="1076"/>
      <c r="V36" s="1084"/>
      <c r="W36" s="1084"/>
      <c r="X36" s="1084"/>
      <c r="Y36" s="1084"/>
      <c r="Z36" s="1084"/>
      <c r="AA36" s="1084"/>
      <c r="AB36" s="1081"/>
      <c r="AC36" s="1081"/>
    </row>
    <row r="37" spans="1:229" ht="18.75" customHeight="1">
      <c r="A37" s="4"/>
      <c r="B37" s="8"/>
      <c r="C37" s="248" t="s">
        <v>83</v>
      </c>
      <c r="D37" s="32"/>
      <c r="E37" s="830">
        <v>719.5</v>
      </c>
      <c r="F37" s="830">
        <v>733.57</v>
      </c>
      <c r="G37" s="830">
        <v>735.54</v>
      </c>
      <c r="H37" s="830">
        <v>733.46</v>
      </c>
      <c r="I37" s="830">
        <v>725.26</v>
      </c>
      <c r="J37" s="613"/>
      <c r="K37" s="4"/>
      <c r="N37" s="1076"/>
      <c r="O37" s="1076"/>
      <c r="P37" s="1076"/>
      <c r="Q37" s="1076"/>
      <c r="R37" s="1076"/>
      <c r="S37" s="1076"/>
      <c r="T37" s="1076"/>
      <c r="V37" s="1084"/>
      <c r="W37" s="1084"/>
      <c r="X37" s="1084"/>
      <c r="Y37" s="1084"/>
      <c r="Z37" s="1084"/>
      <c r="AA37" s="1084"/>
      <c r="AB37" s="1081"/>
      <c r="AC37" s="1081"/>
    </row>
    <row r="38" spans="1:229" ht="18.75" customHeight="1">
      <c r="A38" s="4"/>
      <c r="B38" s="8"/>
      <c r="C38" s="248" t="s">
        <v>260</v>
      </c>
      <c r="D38" s="32"/>
      <c r="E38" s="830">
        <v>729.93</v>
      </c>
      <c r="F38" s="830">
        <v>726.89</v>
      </c>
      <c r="G38" s="830">
        <v>731.44</v>
      </c>
      <c r="H38" s="830">
        <v>744.13</v>
      </c>
      <c r="I38" s="830">
        <v>746.23</v>
      </c>
      <c r="J38" s="613"/>
      <c r="K38" s="4"/>
      <c r="N38" s="1076"/>
      <c r="O38" s="1076"/>
      <c r="P38" s="1076"/>
      <c r="Q38" s="1076"/>
      <c r="R38" s="1076"/>
      <c r="S38" s="1076"/>
      <c r="T38" s="1076"/>
      <c r="V38" s="1084"/>
      <c r="W38" s="1084"/>
      <c r="X38" s="1084"/>
      <c r="Y38" s="1084"/>
      <c r="Z38" s="1084"/>
      <c r="AA38" s="1084"/>
      <c r="AB38" s="1081"/>
      <c r="AC38" s="1081"/>
    </row>
    <row r="39" spans="1:229" ht="18.75" customHeight="1">
      <c r="A39" s="4"/>
      <c r="B39" s="8"/>
      <c r="C39" s="248" t="s">
        <v>82</v>
      </c>
      <c r="D39" s="32"/>
      <c r="E39" s="830">
        <v>730.99</v>
      </c>
      <c r="F39" s="830">
        <v>721.43</v>
      </c>
      <c r="G39" s="830">
        <v>731.77</v>
      </c>
      <c r="H39" s="830">
        <v>721.76</v>
      </c>
      <c r="I39" s="830">
        <v>711.59</v>
      </c>
      <c r="J39" s="613"/>
      <c r="K39" s="4"/>
      <c r="N39" s="1076"/>
      <c r="O39" s="1076"/>
      <c r="P39" s="1076"/>
      <c r="Q39" s="1076"/>
      <c r="R39" s="1076"/>
      <c r="S39" s="1076"/>
      <c r="T39" s="1076"/>
      <c r="V39" s="1084"/>
      <c r="W39" s="1084"/>
      <c r="X39" s="1084"/>
      <c r="Y39" s="1084"/>
      <c r="Z39" s="1084"/>
      <c r="AA39" s="1084"/>
      <c r="AB39" s="1081"/>
      <c r="AC39" s="1081"/>
    </row>
    <row r="40" spans="1:229" ht="18.75" customHeight="1">
      <c r="A40" s="4"/>
      <c r="B40" s="8"/>
      <c r="C40" s="248" t="s">
        <v>81</v>
      </c>
      <c r="D40" s="32"/>
      <c r="E40" s="830">
        <v>836.17</v>
      </c>
      <c r="F40" s="830">
        <v>834.09</v>
      </c>
      <c r="G40" s="830">
        <v>850.18</v>
      </c>
      <c r="H40" s="830">
        <v>841.45</v>
      </c>
      <c r="I40" s="830">
        <v>840.68</v>
      </c>
      <c r="J40" s="613"/>
      <c r="K40" s="4"/>
      <c r="N40" s="1076"/>
      <c r="O40" s="1076"/>
      <c r="P40" s="1076"/>
      <c r="Q40" s="1076"/>
      <c r="R40" s="1076"/>
      <c r="S40" s="1076"/>
      <c r="T40" s="1076"/>
      <c r="V40" s="1084"/>
      <c r="W40" s="1084"/>
      <c r="X40" s="1084"/>
      <c r="Y40" s="1084"/>
      <c r="Z40" s="1084"/>
      <c r="AA40" s="1084"/>
      <c r="AB40" s="1081"/>
      <c r="AC40" s="1081"/>
    </row>
    <row r="41" spans="1:229" ht="18.75" customHeight="1">
      <c r="A41" s="4"/>
      <c r="B41" s="8"/>
      <c r="C41" s="248" t="s">
        <v>261</v>
      </c>
      <c r="D41" s="32"/>
      <c r="E41" s="830">
        <v>758.05</v>
      </c>
      <c r="F41" s="830">
        <v>762.64</v>
      </c>
      <c r="G41" s="830">
        <v>758.86</v>
      </c>
      <c r="H41" s="830">
        <v>755.15</v>
      </c>
      <c r="I41" s="830">
        <v>734.64</v>
      </c>
      <c r="J41" s="613"/>
      <c r="K41" s="4"/>
      <c r="N41" s="1076"/>
      <c r="O41" s="1076"/>
      <c r="P41" s="1076"/>
      <c r="Q41" s="1076"/>
      <c r="R41" s="1076"/>
      <c r="S41" s="1076"/>
      <c r="T41" s="1076"/>
      <c r="V41" s="1084"/>
      <c r="W41" s="1084"/>
      <c r="X41" s="1084"/>
      <c r="Y41" s="1084"/>
      <c r="Z41" s="1084"/>
      <c r="AA41" s="1084"/>
      <c r="AB41" s="1081"/>
      <c r="AC41" s="1081"/>
    </row>
    <row r="42" spans="1:229" ht="18.75" customHeight="1">
      <c r="A42" s="4"/>
      <c r="B42" s="8"/>
      <c r="C42" s="248" t="s">
        <v>80</v>
      </c>
      <c r="D42" s="18"/>
      <c r="E42" s="830">
        <v>910.88</v>
      </c>
      <c r="F42" s="830">
        <v>909.41</v>
      </c>
      <c r="G42" s="830">
        <v>883.91</v>
      </c>
      <c r="H42" s="830">
        <v>870.5</v>
      </c>
      <c r="I42" s="830">
        <v>888.87</v>
      </c>
      <c r="J42" s="613"/>
      <c r="K42" s="4"/>
      <c r="N42" s="1076"/>
      <c r="O42" s="1076"/>
      <c r="P42" s="1076"/>
      <c r="Q42" s="1076"/>
      <c r="R42" s="1076"/>
      <c r="S42" s="1076"/>
      <c r="T42" s="1076"/>
      <c r="V42" s="1084"/>
      <c r="W42" s="1084"/>
      <c r="X42" s="1084"/>
      <c r="Y42" s="1084"/>
      <c r="Z42" s="1084"/>
      <c r="AA42" s="1084"/>
      <c r="AB42" s="1081"/>
      <c r="AC42" s="1081"/>
    </row>
    <row r="43" spans="1:229" ht="18.75" customHeight="1">
      <c r="A43" s="4"/>
      <c r="B43" s="8"/>
      <c r="C43" s="248" t="s">
        <v>262</v>
      </c>
      <c r="D43" s="32"/>
      <c r="E43" s="830">
        <v>878.1</v>
      </c>
      <c r="F43" s="830">
        <v>868.95</v>
      </c>
      <c r="G43" s="830">
        <v>868.14</v>
      </c>
      <c r="H43" s="830">
        <v>872.16</v>
      </c>
      <c r="I43" s="830">
        <v>867.68</v>
      </c>
      <c r="J43" s="613"/>
      <c r="K43" s="4"/>
      <c r="N43" s="1076"/>
      <c r="O43" s="1076"/>
      <c r="P43" s="1076"/>
      <c r="Q43" s="1076"/>
      <c r="R43" s="1076"/>
      <c r="S43" s="1076"/>
      <c r="T43" s="1076"/>
      <c r="V43" s="1084"/>
      <c r="W43" s="1084"/>
      <c r="X43" s="1084"/>
      <c r="Y43" s="1084"/>
      <c r="Z43" s="1084"/>
      <c r="AA43" s="1084"/>
      <c r="AB43" s="1081"/>
      <c r="AC43" s="1081"/>
    </row>
    <row r="44" spans="1:229" ht="18.75" customHeight="1">
      <c r="A44" s="4"/>
      <c r="B44" s="8"/>
      <c r="C44" s="248" t="s">
        <v>263</v>
      </c>
      <c r="D44" s="32"/>
      <c r="E44" s="830">
        <v>821.27</v>
      </c>
      <c r="F44" s="830">
        <v>823.23</v>
      </c>
      <c r="G44" s="830">
        <v>825.86</v>
      </c>
      <c r="H44" s="830">
        <v>820.84</v>
      </c>
      <c r="I44" s="830">
        <v>818.86</v>
      </c>
      <c r="J44" s="613"/>
      <c r="K44" s="4"/>
      <c r="N44" s="1076"/>
      <c r="O44" s="1076"/>
      <c r="P44" s="1076"/>
      <c r="Q44" s="1076"/>
      <c r="R44" s="1076"/>
      <c r="S44" s="1076"/>
      <c r="T44" s="1076"/>
      <c r="V44" s="1084"/>
      <c r="W44" s="1084"/>
      <c r="X44" s="1084"/>
      <c r="Y44" s="1084"/>
      <c r="Z44" s="1084"/>
      <c r="AA44" s="1084"/>
      <c r="AB44" s="1081"/>
      <c r="AC44" s="1081"/>
    </row>
    <row r="45" spans="1:229" ht="18.75" customHeight="1">
      <c r="A45" s="4"/>
      <c r="B45" s="8"/>
      <c r="C45" s="248" t="s">
        <v>347</v>
      </c>
      <c r="D45" s="32"/>
      <c r="E45" s="830">
        <v>813.01</v>
      </c>
      <c r="F45" s="830">
        <v>809.94</v>
      </c>
      <c r="G45" s="830">
        <v>814.39</v>
      </c>
      <c r="H45" s="830">
        <v>804.1</v>
      </c>
      <c r="I45" s="830">
        <v>797.39</v>
      </c>
      <c r="J45" s="613"/>
      <c r="K45" s="4"/>
      <c r="N45" s="1076"/>
      <c r="O45" s="1076"/>
      <c r="P45" s="1076"/>
      <c r="Q45" s="1076"/>
      <c r="R45" s="1076"/>
      <c r="S45" s="1076"/>
      <c r="T45" s="1076"/>
      <c r="V45" s="1084"/>
      <c r="W45" s="1084"/>
      <c r="X45" s="1084"/>
      <c r="Y45" s="1084"/>
      <c r="Z45" s="1084"/>
      <c r="AA45" s="1084"/>
      <c r="AB45" s="1081"/>
      <c r="AC45" s="1081"/>
    </row>
    <row r="46" spans="1:229" ht="18.75" customHeight="1">
      <c r="A46" s="4"/>
      <c r="B46" s="8"/>
      <c r="C46" s="248" t="s">
        <v>348</v>
      </c>
      <c r="D46" s="32"/>
      <c r="E46" s="830">
        <v>694.76</v>
      </c>
      <c r="F46" s="830">
        <v>698.31</v>
      </c>
      <c r="G46" s="830">
        <v>699.69</v>
      </c>
      <c r="H46" s="830">
        <v>700.67</v>
      </c>
      <c r="I46" s="830">
        <v>703.61</v>
      </c>
      <c r="J46" s="613"/>
      <c r="K46" s="4"/>
      <c r="N46" s="1076"/>
      <c r="O46" s="1076"/>
      <c r="P46" s="1076"/>
      <c r="Q46" s="1076"/>
      <c r="R46" s="1076"/>
      <c r="S46" s="1076"/>
      <c r="T46" s="1076"/>
      <c r="V46" s="1084"/>
      <c r="W46" s="1084"/>
      <c r="X46" s="1084"/>
      <c r="Y46" s="1084"/>
      <c r="Z46" s="1084"/>
      <c r="AA46" s="1084"/>
      <c r="AB46" s="1081"/>
      <c r="AC46" s="1081"/>
    </row>
    <row r="47" spans="1:229" s="620" customFormat="1" ht="14.25" customHeight="1">
      <c r="A47" s="764"/>
      <c r="B47" s="764"/>
      <c r="C47" s="1713" t="s">
        <v>341</v>
      </c>
      <c r="D47" s="1713"/>
      <c r="E47" s="1713"/>
      <c r="F47" s="1713"/>
      <c r="G47" s="1713"/>
      <c r="H47" s="1713"/>
      <c r="I47" s="1713"/>
      <c r="J47" s="689"/>
      <c r="K47" s="764"/>
      <c r="L47" s="764"/>
      <c r="M47" s="764"/>
      <c r="N47" s="1080"/>
      <c r="O47" s="1080"/>
      <c r="P47" s="1080"/>
      <c r="Q47" s="1080"/>
      <c r="R47" s="1080"/>
      <c r="S47" s="1080"/>
      <c r="T47" s="1080"/>
      <c r="U47" s="1080"/>
      <c r="V47" s="1085"/>
      <c r="W47" s="1085"/>
      <c r="X47" s="1085"/>
      <c r="Y47" s="1085"/>
      <c r="Z47" s="1085"/>
      <c r="AA47" s="1085"/>
      <c r="AB47" s="764"/>
      <c r="AC47" s="764"/>
      <c r="AD47" s="764"/>
      <c r="AE47" s="764"/>
      <c r="AF47" s="764"/>
      <c r="AG47" s="764"/>
      <c r="AH47" s="764"/>
      <c r="AI47" s="764"/>
      <c r="AJ47" s="764"/>
      <c r="AK47" s="764"/>
      <c r="AL47" s="764"/>
      <c r="AM47" s="764"/>
      <c r="AN47" s="764"/>
      <c r="AO47" s="764"/>
      <c r="AP47" s="764"/>
      <c r="AQ47" s="764"/>
      <c r="AR47" s="764"/>
      <c r="AS47" s="764"/>
      <c r="AT47" s="764"/>
      <c r="AU47" s="764"/>
      <c r="AV47" s="764"/>
      <c r="AW47" s="764"/>
      <c r="AX47" s="764"/>
      <c r="AY47" s="764"/>
      <c r="AZ47" s="764"/>
      <c r="BA47" s="764"/>
      <c r="BB47" s="764"/>
      <c r="BC47" s="764"/>
      <c r="BD47" s="764"/>
      <c r="BE47" s="764"/>
      <c r="BF47" s="764"/>
      <c r="BG47" s="764"/>
      <c r="BH47" s="764"/>
      <c r="BI47" s="764"/>
      <c r="BJ47" s="764"/>
      <c r="BK47" s="764"/>
      <c r="BL47" s="764"/>
      <c r="BM47" s="764"/>
      <c r="BN47" s="764"/>
      <c r="BO47" s="764"/>
      <c r="BP47" s="764"/>
      <c r="BQ47" s="764"/>
      <c r="BR47" s="764"/>
      <c r="BS47" s="764"/>
      <c r="BT47" s="764"/>
      <c r="BU47" s="764"/>
      <c r="BV47" s="764"/>
      <c r="BW47" s="764"/>
      <c r="BX47" s="764"/>
      <c r="BY47" s="764"/>
      <c r="BZ47" s="764"/>
      <c r="CA47" s="764"/>
      <c r="CB47" s="764"/>
      <c r="CC47" s="764"/>
      <c r="CD47" s="764"/>
      <c r="CE47" s="764"/>
      <c r="CF47" s="764"/>
      <c r="CG47" s="764"/>
      <c r="CH47" s="764"/>
      <c r="CI47" s="764"/>
      <c r="CJ47" s="764"/>
      <c r="CK47" s="764"/>
      <c r="CL47" s="764"/>
      <c r="CM47" s="764"/>
      <c r="CN47" s="764"/>
      <c r="CO47" s="764"/>
      <c r="CP47" s="764"/>
      <c r="CQ47" s="764"/>
      <c r="CR47" s="764"/>
      <c r="CS47" s="764"/>
      <c r="CT47" s="764"/>
      <c r="CU47" s="764"/>
      <c r="CV47" s="764"/>
      <c r="CW47" s="764"/>
      <c r="CX47" s="764"/>
      <c r="CY47" s="764"/>
      <c r="CZ47" s="764"/>
      <c r="DA47" s="764"/>
      <c r="DB47" s="764"/>
      <c r="DC47" s="764"/>
      <c r="DD47" s="764"/>
      <c r="DE47" s="764"/>
      <c r="DF47" s="764"/>
      <c r="DG47" s="764"/>
      <c r="DH47" s="764"/>
      <c r="DI47" s="764"/>
      <c r="DJ47" s="764"/>
      <c r="DK47" s="764"/>
      <c r="DL47" s="764"/>
      <c r="DM47" s="764"/>
      <c r="DN47" s="764"/>
      <c r="DO47" s="764"/>
      <c r="DP47" s="764"/>
      <c r="DQ47" s="764"/>
      <c r="DR47" s="764"/>
      <c r="DS47" s="764"/>
      <c r="DT47" s="764"/>
      <c r="DU47" s="764"/>
      <c r="DV47" s="764"/>
      <c r="DW47" s="764"/>
      <c r="DX47" s="764"/>
      <c r="DY47" s="764"/>
      <c r="DZ47" s="764"/>
      <c r="EA47" s="764"/>
      <c r="EB47" s="764"/>
      <c r="EC47" s="764"/>
      <c r="ED47" s="764"/>
      <c r="EE47" s="764"/>
      <c r="EF47" s="764"/>
      <c r="EG47" s="764"/>
      <c r="EH47" s="764"/>
      <c r="EI47" s="764"/>
      <c r="EJ47" s="764"/>
      <c r="EK47" s="764"/>
      <c r="EL47" s="764"/>
      <c r="EM47" s="764"/>
      <c r="EN47" s="764"/>
      <c r="EO47" s="764"/>
      <c r="EP47" s="764"/>
      <c r="EQ47" s="764"/>
      <c r="ER47" s="764"/>
      <c r="ES47" s="764"/>
      <c r="ET47" s="764"/>
      <c r="EU47" s="764"/>
      <c r="EV47" s="764"/>
      <c r="EW47" s="764"/>
      <c r="EX47" s="764"/>
      <c r="EY47" s="764"/>
      <c r="EZ47" s="764"/>
      <c r="FA47" s="764"/>
      <c r="FB47" s="764"/>
      <c r="FC47" s="764"/>
      <c r="FD47" s="764"/>
      <c r="FE47" s="764"/>
      <c r="FF47" s="764"/>
      <c r="FG47" s="764"/>
      <c r="FH47" s="764"/>
      <c r="FI47" s="764"/>
      <c r="FJ47" s="764"/>
      <c r="FK47" s="764"/>
      <c r="FL47" s="764"/>
      <c r="FM47" s="764"/>
      <c r="FN47" s="764"/>
      <c r="FO47" s="764"/>
      <c r="FP47" s="764"/>
      <c r="FQ47" s="764"/>
      <c r="FR47" s="764"/>
      <c r="FS47" s="764"/>
      <c r="FT47" s="764"/>
      <c r="FU47" s="764"/>
      <c r="FV47" s="764"/>
      <c r="FW47" s="764"/>
      <c r="FX47" s="764"/>
      <c r="FY47" s="764"/>
      <c r="FZ47" s="764"/>
      <c r="GA47" s="764"/>
      <c r="GB47" s="764"/>
      <c r="GC47" s="764"/>
      <c r="GD47" s="764"/>
      <c r="GE47" s="764"/>
      <c r="GF47" s="764"/>
      <c r="GG47" s="764"/>
      <c r="GH47" s="764"/>
      <c r="GI47" s="764"/>
      <c r="GJ47" s="764"/>
      <c r="GK47" s="764"/>
      <c r="GL47" s="764"/>
      <c r="GM47" s="764"/>
      <c r="GN47" s="764"/>
      <c r="GO47" s="764"/>
      <c r="GP47" s="764"/>
      <c r="GQ47" s="764"/>
      <c r="GR47" s="764"/>
      <c r="GS47" s="764"/>
      <c r="GT47" s="764"/>
      <c r="GU47" s="764"/>
      <c r="GV47" s="764"/>
      <c r="GW47" s="764"/>
      <c r="GX47" s="764"/>
      <c r="GY47" s="764"/>
      <c r="GZ47" s="764"/>
      <c r="HA47" s="764"/>
      <c r="HB47" s="764"/>
      <c r="HC47" s="764"/>
      <c r="HD47" s="764"/>
      <c r="HE47" s="764"/>
      <c r="HF47" s="764"/>
      <c r="HG47" s="764"/>
      <c r="HH47" s="764"/>
      <c r="HI47" s="764"/>
      <c r="HJ47" s="764"/>
      <c r="HK47" s="764"/>
      <c r="HL47" s="764"/>
      <c r="HM47" s="764"/>
      <c r="HN47" s="764"/>
      <c r="HO47" s="764"/>
      <c r="HP47" s="764"/>
      <c r="HQ47" s="764"/>
      <c r="HR47" s="764"/>
      <c r="HS47" s="764"/>
      <c r="HT47" s="764"/>
      <c r="HU47" s="764"/>
    </row>
    <row r="48" spans="1:229" ht="12" customHeight="1">
      <c r="A48" s="4"/>
      <c r="B48" s="8"/>
      <c r="C48" s="54" t="s">
        <v>400</v>
      </c>
      <c r="D48" s="767"/>
      <c r="E48" s="767"/>
      <c r="F48" s="767"/>
      <c r="G48" s="767"/>
      <c r="H48" s="767"/>
      <c r="I48" s="767"/>
      <c r="J48" s="613"/>
      <c r="K48" s="4"/>
    </row>
    <row r="49" spans="1:11" ht="13.5" customHeight="1">
      <c r="A49" s="4"/>
      <c r="B49" s="4"/>
      <c r="C49" s="4"/>
      <c r="D49" s="764"/>
      <c r="E49" s="8"/>
      <c r="F49" s="8"/>
      <c r="G49" s="8"/>
      <c r="H49" s="1714">
        <v>41913</v>
      </c>
      <c r="I49" s="1714"/>
      <c r="J49" s="311">
        <v>15</v>
      </c>
      <c r="K49" s="4"/>
    </row>
    <row r="55" spans="1:11">
      <c r="B55" s="12"/>
    </row>
    <row r="60" spans="1:11" ht="8.25" customHeight="1"/>
    <row r="62" spans="1:11" ht="9" customHeight="1">
      <c r="J62" s="9"/>
    </row>
    <row r="63" spans="1:11" ht="8.25" customHeight="1">
      <c r="E63" s="1553"/>
      <c r="F63" s="1553"/>
      <c r="G63" s="1553"/>
      <c r="H63" s="1553"/>
      <c r="I63" s="1553"/>
      <c r="J63" s="1553"/>
    </row>
    <row r="64" spans="1:11" ht="9.75" customHeight="1"/>
    <row r="69" ht="4.5" customHeight="1"/>
    <row r="78" ht="10.5" customHeight="1"/>
    <row r="79" ht="10.5" customHeight="1"/>
    <row r="80" ht="10.5" customHeight="1"/>
    <row r="81" ht="10.5" customHeight="1"/>
    <row r="82" ht="10.5" customHeight="1"/>
    <row r="83" ht="10.5" customHeight="1"/>
    <row r="84" ht="10.5" customHeight="1"/>
    <row r="85" ht="10.5" customHeight="1"/>
    <row r="86" ht="10.5" customHeight="1"/>
    <row r="87" ht="10.5" customHeight="1"/>
    <row r="88" ht="10.5" customHeight="1"/>
  </sheetData>
  <mergeCells count="17">
    <mergeCell ref="C31:D31"/>
    <mergeCell ref="C47:I47"/>
    <mergeCell ref="E63:J63"/>
    <mergeCell ref="C9:D9"/>
    <mergeCell ref="C26:I26"/>
    <mergeCell ref="C27:D29"/>
    <mergeCell ref="H49:I49"/>
    <mergeCell ref="E28:I28"/>
    <mergeCell ref="E29:G29"/>
    <mergeCell ref="H29:I29"/>
    <mergeCell ref="B1:D1"/>
    <mergeCell ref="B2:D2"/>
    <mergeCell ref="C4:I4"/>
    <mergeCell ref="C5:D7"/>
    <mergeCell ref="E6:I6"/>
    <mergeCell ref="E7:G7"/>
    <mergeCell ref="H7:I7"/>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sheetPr codeName="Folha15">
    <tabColor theme="7"/>
  </sheetPr>
  <dimension ref="A1:Z94"/>
  <sheetViews>
    <sheetView zoomScaleNormal="100" workbookViewId="0"/>
  </sheetViews>
  <sheetFormatPr defaultRowHeight="12.75"/>
  <cols>
    <col min="1" max="1" width="1" style="475" customWidth="1"/>
    <col min="2" max="2" width="2.5703125" style="475" customWidth="1"/>
    <col min="3" max="3" width="2.28515625" style="475" customWidth="1"/>
    <col min="4" max="4" width="29" style="475" customWidth="1"/>
    <col min="5" max="5" width="5.140625" style="475" customWidth="1"/>
    <col min="6" max="6" width="5.5703125" style="475" customWidth="1"/>
    <col min="7" max="7" width="4.85546875" style="475" customWidth="1"/>
    <col min="8" max="9" width="4.7109375" style="475" customWidth="1"/>
    <col min="10" max="16" width="5.140625" style="475" customWidth="1"/>
    <col min="17" max="17" width="5" style="475" customWidth="1"/>
    <col min="18" max="18" width="2.5703125" style="475" customWidth="1"/>
    <col min="19" max="19" width="1" style="475" customWidth="1"/>
    <col min="20" max="20" width="7.42578125" style="475" customWidth="1"/>
    <col min="21" max="21" width="5.5703125" style="475" customWidth="1"/>
    <col min="22" max="22" width="6.5703125" style="475" bestFit="1" customWidth="1"/>
    <col min="23" max="24" width="5.5703125" style="475" customWidth="1"/>
    <col min="25" max="25" width="6.5703125" style="475" bestFit="1" customWidth="1"/>
    <col min="26" max="32" width="5.5703125" style="475" customWidth="1"/>
    <col min="33" max="16384" width="9.140625" style="475"/>
  </cols>
  <sheetData>
    <row r="1" spans="1:22" ht="13.5" customHeight="1">
      <c r="A1" s="470"/>
      <c r="B1" s="542"/>
      <c r="C1" s="1730" t="s">
        <v>34</v>
      </c>
      <c r="D1" s="1730"/>
      <c r="E1" s="1730"/>
      <c r="F1" s="1730"/>
      <c r="G1" s="480"/>
      <c r="H1" s="480"/>
      <c r="I1" s="480"/>
      <c r="J1" s="1739" t="s">
        <v>338</v>
      </c>
      <c r="K1" s="1739"/>
      <c r="L1" s="1739"/>
      <c r="M1" s="1739"/>
      <c r="N1" s="1739"/>
      <c r="O1" s="1739"/>
      <c r="P1" s="692"/>
      <c r="Q1" s="692"/>
      <c r="R1" s="487"/>
      <c r="S1" s="470"/>
    </row>
    <row r="2" spans="1:22" ht="6" customHeight="1">
      <c r="A2" s="691"/>
      <c r="B2" s="607"/>
      <c r="C2" s="1328"/>
      <c r="D2" s="1328"/>
      <c r="E2" s="528"/>
      <c r="F2" s="528"/>
      <c r="G2" s="528"/>
      <c r="H2" s="528"/>
      <c r="I2" s="528"/>
      <c r="J2" s="528"/>
      <c r="K2" s="528"/>
      <c r="L2" s="528"/>
      <c r="M2" s="528"/>
      <c r="N2" s="528"/>
      <c r="O2" s="528"/>
      <c r="P2" s="528"/>
      <c r="Q2" s="528"/>
      <c r="R2" s="480"/>
      <c r="S2" s="480"/>
    </row>
    <row r="3" spans="1:22" ht="11.25" customHeight="1" thickBot="1">
      <c r="A3" s="470"/>
      <c r="B3" s="543"/>
      <c r="C3" s="539"/>
      <c r="D3" s="539"/>
      <c r="E3" s="480"/>
      <c r="F3" s="480"/>
      <c r="G3" s="480"/>
      <c r="H3" s="480"/>
      <c r="I3" s="480"/>
      <c r="J3" s="807"/>
      <c r="K3" s="807"/>
      <c r="L3" s="807"/>
      <c r="M3" s="807"/>
      <c r="N3" s="807"/>
      <c r="O3" s="807"/>
      <c r="P3" s="807"/>
      <c r="Q3" s="807" t="s">
        <v>70</v>
      </c>
      <c r="R3" s="480"/>
      <c r="S3" s="480"/>
    </row>
    <row r="4" spans="1:22" ht="13.5" customHeight="1" thickBot="1">
      <c r="A4" s="470"/>
      <c r="B4" s="543"/>
      <c r="C4" s="1731" t="s">
        <v>139</v>
      </c>
      <c r="D4" s="1732"/>
      <c r="E4" s="1732"/>
      <c r="F4" s="1732"/>
      <c r="G4" s="1732"/>
      <c r="H4" s="1732"/>
      <c r="I4" s="1732"/>
      <c r="J4" s="1732"/>
      <c r="K4" s="1732"/>
      <c r="L4" s="1732"/>
      <c r="M4" s="1732"/>
      <c r="N4" s="1732"/>
      <c r="O4" s="1732"/>
      <c r="P4" s="1732"/>
      <c r="Q4" s="1733"/>
      <c r="R4" s="480"/>
      <c r="S4" s="480"/>
    </row>
    <row r="5" spans="1:22" ht="3.75" customHeight="1">
      <c r="A5" s="470"/>
      <c r="B5" s="543"/>
      <c r="C5" s="539"/>
      <c r="D5" s="539"/>
      <c r="E5" s="480"/>
      <c r="F5" s="480"/>
      <c r="G5" s="488"/>
      <c r="H5" s="480"/>
      <c r="I5" s="480"/>
      <c r="J5" s="554"/>
      <c r="K5" s="554"/>
      <c r="L5" s="554"/>
      <c r="M5" s="554"/>
      <c r="N5" s="554"/>
      <c r="O5" s="554"/>
      <c r="P5" s="554"/>
      <c r="Q5" s="554"/>
      <c r="R5" s="480"/>
      <c r="S5" s="480"/>
    </row>
    <row r="6" spans="1:22" ht="13.5" customHeight="1">
      <c r="A6" s="470"/>
      <c r="B6" s="543"/>
      <c r="C6" s="1734" t="s">
        <v>138</v>
      </c>
      <c r="D6" s="1735"/>
      <c r="E6" s="1735"/>
      <c r="F6" s="1735"/>
      <c r="G6" s="1735"/>
      <c r="H6" s="1735"/>
      <c r="I6" s="1735"/>
      <c r="J6" s="1735"/>
      <c r="K6" s="1735"/>
      <c r="L6" s="1735"/>
      <c r="M6" s="1735"/>
      <c r="N6" s="1735"/>
      <c r="O6" s="1735"/>
      <c r="P6" s="1735"/>
      <c r="Q6" s="1736"/>
      <c r="R6" s="480"/>
      <c r="S6" s="480"/>
    </row>
    <row r="7" spans="1:22" ht="2.25" customHeight="1">
      <c r="A7" s="470"/>
      <c r="B7" s="543"/>
      <c r="C7" s="1737" t="s">
        <v>78</v>
      </c>
      <c r="D7" s="1737"/>
      <c r="E7" s="487"/>
      <c r="F7" s="487"/>
      <c r="G7" s="487"/>
      <c r="H7" s="487"/>
      <c r="I7" s="487"/>
      <c r="J7" s="487"/>
      <c r="K7" s="487"/>
      <c r="L7" s="488"/>
      <c r="M7" s="480"/>
      <c r="N7" s="480"/>
      <c r="O7" s="480"/>
      <c r="P7" s="480"/>
      <c r="Q7" s="480"/>
      <c r="R7" s="480"/>
      <c r="S7" s="480"/>
    </row>
    <row r="8" spans="1:22" ht="13.5" customHeight="1">
      <c r="A8" s="470"/>
      <c r="B8" s="543"/>
      <c r="C8" s="1738"/>
      <c r="D8" s="1738"/>
      <c r="E8" s="1740">
        <v>2013</v>
      </c>
      <c r="F8" s="1740"/>
      <c r="G8" s="1740"/>
      <c r="H8" s="1740"/>
      <c r="I8" s="1740">
        <v>2014</v>
      </c>
      <c r="J8" s="1740"/>
      <c r="K8" s="1740"/>
      <c r="L8" s="1740"/>
      <c r="M8" s="1740"/>
      <c r="N8" s="1740"/>
      <c r="O8" s="1740"/>
      <c r="P8" s="1740"/>
      <c r="Q8" s="1740"/>
      <c r="R8" s="480"/>
      <c r="S8" s="480"/>
    </row>
    <row r="9" spans="1:22" ht="12.75" customHeight="1">
      <c r="A9" s="470"/>
      <c r="B9" s="543"/>
      <c r="C9" s="485"/>
      <c r="D9" s="485"/>
      <c r="E9" s="944" t="s">
        <v>97</v>
      </c>
      <c r="F9" s="944" t="s">
        <v>96</v>
      </c>
      <c r="G9" s="944" t="s">
        <v>95</v>
      </c>
      <c r="H9" s="909" t="s">
        <v>94</v>
      </c>
      <c r="I9" s="529" t="s">
        <v>93</v>
      </c>
      <c r="J9" s="945" t="s">
        <v>104</v>
      </c>
      <c r="K9" s="945" t="s">
        <v>103</v>
      </c>
      <c r="L9" s="944" t="s">
        <v>102</v>
      </c>
      <c r="M9" s="944" t="s">
        <v>101</v>
      </c>
      <c r="N9" s="944" t="s">
        <v>100</v>
      </c>
      <c r="O9" s="1090" t="s">
        <v>99</v>
      </c>
      <c r="P9" s="944" t="s">
        <v>98</v>
      </c>
      <c r="Q9" s="944" t="s">
        <v>97</v>
      </c>
      <c r="R9" s="609"/>
      <c r="S9" s="480"/>
    </row>
    <row r="10" spans="1:22" s="559" customFormat="1" ht="16.5" customHeight="1">
      <c r="A10" s="555"/>
      <c r="B10" s="556"/>
      <c r="C10" s="1660" t="s">
        <v>107</v>
      </c>
      <c r="D10" s="1660"/>
      <c r="E10" s="557">
        <v>8</v>
      </c>
      <c r="F10" s="557">
        <v>5</v>
      </c>
      <c r="G10" s="557">
        <v>4</v>
      </c>
      <c r="H10" s="557">
        <v>5</v>
      </c>
      <c r="I10" s="557">
        <v>4</v>
      </c>
      <c r="J10" s="557">
        <v>11</v>
      </c>
      <c r="K10" s="557">
        <v>7</v>
      </c>
      <c r="L10" s="557">
        <v>18</v>
      </c>
      <c r="M10" s="557">
        <v>24</v>
      </c>
      <c r="N10" s="557">
        <v>18</v>
      </c>
      <c r="O10" s="557">
        <v>14</v>
      </c>
      <c r="P10" s="557">
        <v>30</v>
      </c>
      <c r="Q10" s="557">
        <v>13</v>
      </c>
      <c r="R10" s="609"/>
      <c r="S10" s="558"/>
      <c r="T10" s="1014"/>
    </row>
    <row r="11" spans="1:22" s="563" customFormat="1" ht="10.5" customHeight="1">
      <c r="A11" s="560"/>
      <c r="B11" s="561"/>
      <c r="C11" s="1325"/>
      <c r="D11" s="661" t="s">
        <v>249</v>
      </c>
      <c r="E11" s="905">
        <v>2</v>
      </c>
      <c r="F11" s="905" t="s">
        <v>9</v>
      </c>
      <c r="G11" s="905" t="s">
        <v>9</v>
      </c>
      <c r="H11" s="905">
        <v>1</v>
      </c>
      <c r="I11" s="905">
        <v>1</v>
      </c>
      <c r="J11" s="905">
        <v>2</v>
      </c>
      <c r="K11" s="905">
        <v>1</v>
      </c>
      <c r="L11" s="905">
        <v>6</v>
      </c>
      <c r="M11" s="905">
        <v>8</v>
      </c>
      <c r="N11" s="905">
        <v>6</v>
      </c>
      <c r="O11" s="905">
        <v>5</v>
      </c>
      <c r="P11" s="905">
        <v>12</v>
      </c>
      <c r="Q11" s="905">
        <v>1</v>
      </c>
      <c r="R11" s="609"/>
      <c r="S11" s="539"/>
      <c r="V11" s="1329"/>
    </row>
    <row r="12" spans="1:22" s="563" customFormat="1" ht="10.5" customHeight="1">
      <c r="A12" s="560"/>
      <c r="B12" s="561"/>
      <c r="C12" s="1325"/>
      <c r="D12" s="661" t="s">
        <v>250</v>
      </c>
      <c r="E12" s="905">
        <v>2</v>
      </c>
      <c r="F12" s="905">
        <v>1</v>
      </c>
      <c r="G12" s="905">
        <v>1</v>
      </c>
      <c r="H12" s="905" t="s">
        <v>9</v>
      </c>
      <c r="I12" s="905">
        <v>1</v>
      </c>
      <c r="J12" s="905">
        <v>1</v>
      </c>
      <c r="K12" s="905">
        <v>2</v>
      </c>
      <c r="L12" s="905">
        <v>2</v>
      </c>
      <c r="M12" s="905" t="s">
        <v>9</v>
      </c>
      <c r="N12" s="905">
        <v>2</v>
      </c>
      <c r="O12" s="905">
        <v>2</v>
      </c>
      <c r="P12" s="905">
        <v>7</v>
      </c>
      <c r="Q12" s="905">
        <v>2</v>
      </c>
      <c r="R12" s="609"/>
      <c r="S12" s="539"/>
    </row>
    <row r="13" spans="1:22" s="563" customFormat="1" ht="10.5" customHeight="1">
      <c r="A13" s="560"/>
      <c r="B13" s="561"/>
      <c r="C13" s="1325"/>
      <c r="D13" s="661" t="s">
        <v>251</v>
      </c>
      <c r="E13" s="905">
        <v>4</v>
      </c>
      <c r="F13" s="905">
        <v>4</v>
      </c>
      <c r="G13" s="905">
        <v>3</v>
      </c>
      <c r="H13" s="905">
        <v>4</v>
      </c>
      <c r="I13" s="905">
        <v>2</v>
      </c>
      <c r="J13" s="905">
        <v>5</v>
      </c>
      <c r="K13" s="905">
        <v>4</v>
      </c>
      <c r="L13" s="905">
        <v>9</v>
      </c>
      <c r="M13" s="905">
        <v>11</v>
      </c>
      <c r="N13" s="905">
        <v>9</v>
      </c>
      <c r="O13" s="905">
        <v>6</v>
      </c>
      <c r="P13" s="905">
        <v>11</v>
      </c>
      <c r="Q13" s="905">
        <v>5</v>
      </c>
      <c r="R13" s="609"/>
      <c r="S13" s="539"/>
    </row>
    <row r="14" spans="1:22" s="563" customFormat="1" ht="10.5" customHeight="1">
      <c r="A14" s="560"/>
      <c r="B14" s="561"/>
      <c r="C14" s="1325"/>
      <c r="D14" s="661" t="s">
        <v>252</v>
      </c>
      <c r="E14" s="905" t="s">
        <v>9</v>
      </c>
      <c r="F14" s="905">
        <v>1</v>
      </c>
      <c r="G14" s="905" t="s">
        <v>9</v>
      </c>
      <c r="H14" s="905" t="s">
        <v>9</v>
      </c>
      <c r="I14" s="905" t="s">
        <v>9</v>
      </c>
      <c r="J14" s="905" t="s">
        <v>9</v>
      </c>
      <c r="K14" s="905" t="s">
        <v>9</v>
      </c>
      <c r="L14" s="905">
        <v>1</v>
      </c>
      <c r="M14" s="905">
        <v>2</v>
      </c>
      <c r="N14" s="905">
        <v>1</v>
      </c>
      <c r="O14" s="905">
        <v>1</v>
      </c>
      <c r="P14" s="905" t="s">
        <v>9</v>
      </c>
      <c r="Q14" s="905" t="s">
        <v>9</v>
      </c>
      <c r="R14" s="562"/>
      <c r="S14" s="539"/>
    </row>
    <row r="15" spans="1:22" s="563" customFormat="1" ht="10.5" customHeight="1">
      <c r="A15" s="560"/>
      <c r="B15" s="561"/>
      <c r="C15" s="1325"/>
      <c r="D15" s="661" t="s">
        <v>253</v>
      </c>
      <c r="E15" s="905" t="s">
        <v>9</v>
      </c>
      <c r="F15" s="905" t="s">
        <v>9</v>
      </c>
      <c r="G15" s="905" t="s">
        <v>9</v>
      </c>
      <c r="H15" s="905" t="s">
        <v>9</v>
      </c>
      <c r="I15" s="905" t="s">
        <v>9</v>
      </c>
      <c r="J15" s="905" t="s">
        <v>9</v>
      </c>
      <c r="K15" s="905" t="s">
        <v>9</v>
      </c>
      <c r="L15" s="905" t="s">
        <v>9</v>
      </c>
      <c r="M15" s="905" t="s">
        <v>9</v>
      </c>
      <c r="N15" s="905" t="s">
        <v>9</v>
      </c>
      <c r="O15" s="905" t="s">
        <v>9</v>
      </c>
      <c r="P15" s="905" t="s">
        <v>9</v>
      </c>
      <c r="Q15" s="905" t="s">
        <v>9</v>
      </c>
      <c r="R15" s="562"/>
      <c r="S15" s="539"/>
    </row>
    <row r="16" spans="1:22" s="563" customFormat="1" ht="10.5" customHeight="1">
      <c r="A16" s="560"/>
      <c r="B16" s="561"/>
      <c r="C16" s="1325"/>
      <c r="D16" s="661" t="s">
        <v>254</v>
      </c>
      <c r="E16" s="905" t="s">
        <v>9</v>
      </c>
      <c r="F16" s="905" t="s">
        <v>9</v>
      </c>
      <c r="G16" s="905" t="s">
        <v>9</v>
      </c>
      <c r="H16" s="905" t="s">
        <v>9</v>
      </c>
      <c r="I16" s="905" t="s">
        <v>9</v>
      </c>
      <c r="J16" s="905" t="s">
        <v>9</v>
      </c>
      <c r="K16" s="905" t="s">
        <v>9</v>
      </c>
      <c r="L16" s="905" t="s">
        <v>9</v>
      </c>
      <c r="M16" s="905" t="s">
        <v>9</v>
      </c>
      <c r="N16" s="905" t="s">
        <v>9</v>
      </c>
      <c r="O16" s="905" t="s">
        <v>9</v>
      </c>
      <c r="P16" s="905" t="s">
        <v>9</v>
      </c>
      <c r="Q16" s="905" t="s">
        <v>9</v>
      </c>
      <c r="R16" s="562"/>
      <c r="S16" s="539"/>
    </row>
    <row r="17" spans="1:25" s="563" customFormat="1" ht="10.5" customHeight="1">
      <c r="A17" s="560"/>
      <c r="B17" s="561"/>
      <c r="C17" s="1325"/>
      <c r="D17" s="564" t="s">
        <v>255</v>
      </c>
      <c r="E17" s="905" t="s">
        <v>9</v>
      </c>
      <c r="F17" s="905" t="s">
        <v>9</v>
      </c>
      <c r="G17" s="905" t="s">
        <v>9</v>
      </c>
      <c r="H17" s="905" t="s">
        <v>9</v>
      </c>
      <c r="I17" s="905" t="s">
        <v>9</v>
      </c>
      <c r="J17" s="905">
        <v>3</v>
      </c>
      <c r="K17" s="905" t="s">
        <v>9</v>
      </c>
      <c r="L17" s="905" t="s">
        <v>9</v>
      </c>
      <c r="M17" s="905">
        <v>3</v>
      </c>
      <c r="N17" s="905" t="s">
        <v>9</v>
      </c>
      <c r="O17" s="905" t="s">
        <v>9</v>
      </c>
      <c r="P17" s="905" t="s">
        <v>9</v>
      </c>
      <c r="Q17" s="905">
        <v>5</v>
      </c>
      <c r="R17" s="562"/>
      <c r="S17" s="539"/>
    </row>
    <row r="18" spans="1:25" s="559" customFormat="1" ht="14.25" customHeight="1">
      <c r="A18" s="565"/>
      <c r="B18" s="566"/>
      <c r="C18" s="1322" t="s">
        <v>320</v>
      </c>
      <c r="D18" s="567"/>
      <c r="E18" s="557">
        <v>3</v>
      </c>
      <c r="F18" s="557">
        <v>5</v>
      </c>
      <c r="G18" s="557">
        <v>2</v>
      </c>
      <c r="H18" s="557">
        <v>2</v>
      </c>
      <c r="I18" s="557" t="s">
        <v>9</v>
      </c>
      <c r="J18" s="557">
        <v>7</v>
      </c>
      <c r="K18" s="557">
        <v>4</v>
      </c>
      <c r="L18" s="557">
        <v>9</v>
      </c>
      <c r="M18" s="557">
        <v>10</v>
      </c>
      <c r="N18" s="557">
        <v>12</v>
      </c>
      <c r="O18" s="557">
        <v>7</v>
      </c>
      <c r="P18" s="557">
        <v>14</v>
      </c>
      <c r="Q18" s="557">
        <v>4</v>
      </c>
      <c r="R18" s="562"/>
      <c r="S18" s="539"/>
      <c r="T18" s="1091"/>
    </row>
    <row r="19" spans="1:25" s="571" customFormat="1" ht="14.25" customHeight="1">
      <c r="A19" s="568"/>
      <c r="B19" s="569"/>
      <c r="C19" s="1322" t="s">
        <v>321</v>
      </c>
      <c r="D19" s="1322"/>
      <c r="E19" s="570">
        <f>7010+212+128</f>
        <v>7350</v>
      </c>
      <c r="F19" s="570">
        <v>603</v>
      </c>
      <c r="G19" s="570">
        <v>250</v>
      </c>
      <c r="H19" s="570">
        <f>129+692</f>
        <v>821</v>
      </c>
      <c r="I19" s="570" t="s">
        <v>9</v>
      </c>
      <c r="J19" s="570">
        <v>10834</v>
      </c>
      <c r="K19" s="570">
        <v>575</v>
      </c>
      <c r="L19" s="570">
        <v>4712</v>
      </c>
      <c r="M19" s="570">
        <v>48594</v>
      </c>
      <c r="N19" s="570">
        <v>13414</v>
      </c>
      <c r="O19" s="570">
        <v>2381</v>
      </c>
      <c r="P19" s="570">
        <v>111811</v>
      </c>
      <c r="Q19" s="570">
        <v>1328</v>
      </c>
      <c r="R19" s="562"/>
      <c r="S19" s="539"/>
      <c r="T19" s="1091"/>
      <c r="U19" s="912"/>
    </row>
    <row r="20" spans="1:25" ht="10.5" customHeight="1">
      <c r="A20" s="470"/>
      <c r="B20" s="543"/>
      <c r="C20" s="1719" t="s">
        <v>137</v>
      </c>
      <c r="D20" s="1719"/>
      <c r="E20" s="824" t="s">
        <v>9</v>
      </c>
      <c r="F20" s="824" t="s">
        <v>9</v>
      </c>
      <c r="G20" s="824" t="s">
        <v>9</v>
      </c>
      <c r="H20" s="824" t="s">
        <v>9</v>
      </c>
      <c r="I20" s="824" t="s">
        <v>9</v>
      </c>
      <c r="J20" s="824" t="s">
        <v>9</v>
      </c>
      <c r="K20" s="824" t="s">
        <v>9</v>
      </c>
      <c r="L20" s="824" t="s">
        <v>9</v>
      </c>
      <c r="M20" s="824" t="s">
        <v>9</v>
      </c>
      <c r="N20" s="824">
        <v>1504</v>
      </c>
      <c r="O20" s="824">
        <v>256</v>
      </c>
      <c r="P20" s="824" t="s">
        <v>9</v>
      </c>
      <c r="Q20" s="824" t="s">
        <v>9</v>
      </c>
      <c r="R20" s="562"/>
      <c r="S20" s="539"/>
      <c r="T20" s="563"/>
    </row>
    <row r="21" spans="1:25" ht="10.5" customHeight="1">
      <c r="A21" s="470"/>
      <c r="B21" s="543"/>
      <c r="C21" s="1719" t="s">
        <v>136</v>
      </c>
      <c r="D21" s="1719"/>
      <c r="E21" s="824" t="s">
        <v>9</v>
      </c>
      <c r="F21" s="824" t="s">
        <v>9</v>
      </c>
      <c r="G21" s="824" t="s">
        <v>9</v>
      </c>
      <c r="H21" s="824" t="s">
        <v>9</v>
      </c>
      <c r="I21" s="824" t="s">
        <v>9</v>
      </c>
      <c r="J21" s="824" t="s">
        <v>9</v>
      </c>
      <c r="K21" s="824" t="s">
        <v>9</v>
      </c>
      <c r="L21" s="824" t="s">
        <v>9</v>
      </c>
      <c r="M21" s="824" t="s">
        <v>9</v>
      </c>
      <c r="N21" s="824" t="s">
        <v>9</v>
      </c>
      <c r="O21" s="824" t="s">
        <v>9</v>
      </c>
      <c r="P21" s="824" t="s">
        <v>9</v>
      </c>
      <c r="Q21" s="824" t="s">
        <v>9</v>
      </c>
      <c r="R21" s="609"/>
      <c r="S21" s="480"/>
      <c r="T21" s="536"/>
      <c r="V21" s="536"/>
    </row>
    <row r="22" spans="1:25" ht="10.5" customHeight="1">
      <c r="A22" s="470"/>
      <c r="B22" s="543"/>
      <c r="C22" s="1719" t="s">
        <v>135</v>
      </c>
      <c r="D22" s="1719"/>
      <c r="E22" s="572">
        <v>7350</v>
      </c>
      <c r="F22" s="572">
        <v>217</v>
      </c>
      <c r="G22" s="572">
        <v>250</v>
      </c>
      <c r="H22" s="572">
        <v>821</v>
      </c>
      <c r="I22" s="824" t="s">
        <v>9</v>
      </c>
      <c r="J22" s="824">
        <v>497</v>
      </c>
      <c r="K22" s="824" t="s">
        <v>429</v>
      </c>
      <c r="L22" s="824">
        <v>3375</v>
      </c>
      <c r="M22" s="824">
        <v>47999</v>
      </c>
      <c r="N22" s="824">
        <v>11392</v>
      </c>
      <c r="O22" s="824">
        <v>495</v>
      </c>
      <c r="P22" s="824">
        <v>42929</v>
      </c>
      <c r="Q22" s="824" t="s">
        <v>509</v>
      </c>
      <c r="R22" s="609"/>
      <c r="S22" s="480"/>
      <c r="T22" s="536"/>
      <c r="U22" s="536"/>
    </row>
    <row r="23" spans="1:25" ht="10.5" customHeight="1">
      <c r="A23" s="470"/>
      <c r="B23" s="543"/>
      <c r="C23" s="1719" t="s">
        <v>134</v>
      </c>
      <c r="D23" s="1719"/>
      <c r="E23" s="572" t="s">
        <v>9</v>
      </c>
      <c r="F23" s="572" t="s">
        <v>9</v>
      </c>
      <c r="G23" s="572" t="s">
        <v>9</v>
      </c>
      <c r="H23" s="572" t="s">
        <v>9</v>
      </c>
      <c r="I23" s="824" t="s">
        <v>9</v>
      </c>
      <c r="J23" s="824" t="s">
        <v>9</v>
      </c>
      <c r="K23" s="824" t="s">
        <v>9</v>
      </c>
      <c r="L23" s="824" t="s">
        <v>9</v>
      </c>
      <c r="M23" s="824" t="s">
        <v>9</v>
      </c>
      <c r="N23" s="824" t="s">
        <v>9</v>
      </c>
      <c r="O23" s="824" t="s">
        <v>9</v>
      </c>
      <c r="P23" s="824" t="s">
        <v>9</v>
      </c>
      <c r="Q23" s="824" t="s">
        <v>9</v>
      </c>
      <c r="R23" s="609"/>
      <c r="S23" s="480"/>
    </row>
    <row r="24" spans="1:25" ht="10.5" customHeight="1">
      <c r="A24" s="470"/>
      <c r="B24" s="543"/>
      <c r="C24" s="1719" t="s">
        <v>133</v>
      </c>
      <c r="D24" s="1719"/>
      <c r="E24" s="824" t="s">
        <v>9</v>
      </c>
      <c r="F24" s="824">
        <v>366</v>
      </c>
      <c r="G24" s="572" t="s">
        <v>9</v>
      </c>
      <c r="H24" s="572" t="s">
        <v>9</v>
      </c>
      <c r="I24" s="824" t="s">
        <v>9</v>
      </c>
      <c r="J24" s="824" t="s">
        <v>9</v>
      </c>
      <c r="K24" s="824" t="s">
        <v>9</v>
      </c>
      <c r="L24" s="824" t="s">
        <v>9</v>
      </c>
      <c r="M24" s="824" t="s">
        <v>9</v>
      </c>
      <c r="N24" s="824" t="s">
        <v>9</v>
      </c>
      <c r="O24" s="824" t="s">
        <v>9</v>
      </c>
      <c r="P24" s="824" t="s">
        <v>9</v>
      </c>
      <c r="Q24" s="824" t="s">
        <v>9</v>
      </c>
      <c r="R24" s="609"/>
      <c r="S24" s="480"/>
    </row>
    <row r="25" spans="1:25" ht="10.5" customHeight="1">
      <c r="A25" s="470"/>
      <c r="B25" s="543"/>
      <c r="C25" s="1719" t="s">
        <v>132</v>
      </c>
      <c r="D25" s="1719"/>
      <c r="E25" s="824" t="s">
        <v>9</v>
      </c>
      <c r="F25" s="824" t="s">
        <v>9</v>
      </c>
      <c r="G25" s="572" t="s">
        <v>9</v>
      </c>
      <c r="H25" s="572" t="s">
        <v>9</v>
      </c>
      <c r="I25" s="824" t="s">
        <v>9</v>
      </c>
      <c r="J25" s="824" t="s">
        <v>9</v>
      </c>
      <c r="K25" s="824" t="s">
        <v>9</v>
      </c>
      <c r="L25" s="824" t="s">
        <v>9</v>
      </c>
      <c r="M25" s="824" t="s">
        <v>9</v>
      </c>
      <c r="N25" s="824" t="s">
        <v>9</v>
      </c>
      <c r="O25" s="824" t="s">
        <v>9</v>
      </c>
      <c r="P25" s="824" t="s">
        <v>9</v>
      </c>
      <c r="Q25" s="824" t="s">
        <v>9</v>
      </c>
      <c r="R25" s="609"/>
      <c r="S25" s="480"/>
      <c r="Y25" s="536"/>
    </row>
    <row r="26" spans="1:25" ht="10.5" customHeight="1">
      <c r="A26" s="470"/>
      <c r="B26" s="543"/>
      <c r="C26" s="1719" t="s">
        <v>131</v>
      </c>
      <c r="D26" s="1719"/>
      <c r="E26" s="824" t="s">
        <v>9</v>
      </c>
      <c r="F26" s="824" t="s">
        <v>9</v>
      </c>
      <c r="G26" s="572" t="s">
        <v>9</v>
      </c>
      <c r="H26" s="572" t="s">
        <v>9</v>
      </c>
      <c r="I26" s="824" t="s">
        <v>9</v>
      </c>
      <c r="J26" s="824">
        <v>10060</v>
      </c>
      <c r="K26" s="824" t="s">
        <v>429</v>
      </c>
      <c r="L26" s="824">
        <v>1274</v>
      </c>
      <c r="M26" s="824">
        <v>255</v>
      </c>
      <c r="N26" s="824" t="s">
        <v>9</v>
      </c>
      <c r="O26" s="824" t="s">
        <v>9</v>
      </c>
      <c r="P26" s="824">
        <v>36689</v>
      </c>
      <c r="Q26" s="824" t="s">
        <v>509</v>
      </c>
      <c r="R26" s="609"/>
      <c r="S26" s="480"/>
      <c r="U26" s="536"/>
      <c r="V26" s="536"/>
    </row>
    <row r="27" spans="1:25" ht="10.5" customHeight="1">
      <c r="A27" s="470"/>
      <c r="B27" s="543"/>
      <c r="C27" s="1719" t="s">
        <v>130</v>
      </c>
      <c r="D27" s="1719"/>
      <c r="E27" s="824" t="s">
        <v>9</v>
      </c>
      <c r="F27" s="824" t="s">
        <v>9</v>
      </c>
      <c r="G27" s="572" t="s">
        <v>9</v>
      </c>
      <c r="H27" s="572" t="s">
        <v>9</v>
      </c>
      <c r="I27" s="824" t="s">
        <v>9</v>
      </c>
      <c r="J27" s="824">
        <v>164</v>
      </c>
      <c r="K27" s="824" t="s">
        <v>9</v>
      </c>
      <c r="L27" s="824">
        <v>36</v>
      </c>
      <c r="M27" s="824" t="s">
        <v>9</v>
      </c>
      <c r="N27" s="824">
        <v>518</v>
      </c>
      <c r="O27" s="824">
        <v>184</v>
      </c>
      <c r="P27" s="824">
        <v>1957</v>
      </c>
      <c r="Q27" s="824" t="s">
        <v>9</v>
      </c>
      <c r="R27" s="573"/>
      <c r="S27" s="480"/>
    </row>
    <row r="28" spans="1:25" ht="10.5" customHeight="1">
      <c r="A28" s="470"/>
      <c r="B28" s="543"/>
      <c r="C28" s="1719" t="s">
        <v>129</v>
      </c>
      <c r="D28" s="1719"/>
      <c r="E28" s="824" t="s">
        <v>9</v>
      </c>
      <c r="F28" s="824" t="s">
        <v>9</v>
      </c>
      <c r="G28" s="572" t="s">
        <v>9</v>
      </c>
      <c r="H28" s="572" t="s">
        <v>9</v>
      </c>
      <c r="I28" s="824" t="s">
        <v>9</v>
      </c>
      <c r="J28" s="824" t="s">
        <v>9</v>
      </c>
      <c r="K28" s="824" t="s">
        <v>9</v>
      </c>
      <c r="L28" s="824" t="s">
        <v>9</v>
      </c>
      <c r="M28" s="824" t="s">
        <v>9</v>
      </c>
      <c r="N28" s="824" t="s">
        <v>9</v>
      </c>
      <c r="O28" s="824" t="s">
        <v>9</v>
      </c>
      <c r="P28" s="824" t="s">
        <v>9</v>
      </c>
      <c r="Q28" s="824" t="s">
        <v>9</v>
      </c>
      <c r="R28" s="573"/>
      <c r="S28" s="480"/>
      <c r="U28" s="536"/>
    </row>
    <row r="29" spans="1:25" ht="10.5" customHeight="1">
      <c r="A29" s="470"/>
      <c r="B29" s="543"/>
      <c r="C29" s="1719" t="s">
        <v>128</v>
      </c>
      <c r="D29" s="1719"/>
      <c r="E29" s="824" t="s">
        <v>9</v>
      </c>
      <c r="F29" s="824" t="s">
        <v>9</v>
      </c>
      <c r="G29" s="572" t="s">
        <v>9</v>
      </c>
      <c r="H29" s="572" t="s">
        <v>9</v>
      </c>
      <c r="I29" s="824" t="s">
        <v>9</v>
      </c>
      <c r="J29" s="824" t="s">
        <v>9</v>
      </c>
      <c r="K29" s="824" t="s">
        <v>9</v>
      </c>
      <c r="L29" s="824" t="s">
        <v>9</v>
      </c>
      <c r="M29" s="824" t="s">
        <v>9</v>
      </c>
      <c r="N29" s="824" t="s">
        <v>9</v>
      </c>
      <c r="O29" s="824" t="s">
        <v>9</v>
      </c>
      <c r="P29" s="824" t="s">
        <v>9</v>
      </c>
      <c r="Q29" s="824" t="s">
        <v>9</v>
      </c>
      <c r="R29" s="573"/>
      <c r="S29" s="480"/>
      <c r="T29" s="536"/>
    </row>
    <row r="30" spans="1:25" ht="10.5" customHeight="1">
      <c r="A30" s="470"/>
      <c r="B30" s="543"/>
      <c r="C30" s="1719" t="s">
        <v>127</v>
      </c>
      <c r="D30" s="1719"/>
      <c r="E30" s="824" t="s">
        <v>9</v>
      </c>
      <c r="F30" s="824" t="s">
        <v>9</v>
      </c>
      <c r="G30" s="572" t="s">
        <v>9</v>
      </c>
      <c r="H30" s="572" t="s">
        <v>9</v>
      </c>
      <c r="I30" s="824" t="s">
        <v>9</v>
      </c>
      <c r="J30" s="824" t="s">
        <v>9</v>
      </c>
      <c r="K30" s="824" t="s">
        <v>9</v>
      </c>
      <c r="L30" s="824" t="s">
        <v>9</v>
      </c>
      <c r="M30" s="824" t="s">
        <v>9</v>
      </c>
      <c r="N30" s="824" t="s">
        <v>9</v>
      </c>
      <c r="O30" s="824" t="s">
        <v>9</v>
      </c>
      <c r="P30" s="824" t="s">
        <v>9</v>
      </c>
      <c r="Q30" s="824" t="s">
        <v>9</v>
      </c>
      <c r="R30" s="573"/>
      <c r="S30" s="480"/>
    </row>
    <row r="31" spans="1:25" ht="10.5" customHeight="1">
      <c r="A31" s="470"/>
      <c r="B31" s="543"/>
      <c r="C31" s="1719" t="s">
        <v>126</v>
      </c>
      <c r="D31" s="1719"/>
      <c r="E31" s="824" t="s">
        <v>9</v>
      </c>
      <c r="F31" s="824" t="s">
        <v>9</v>
      </c>
      <c r="G31" s="572" t="s">
        <v>9</v>
      </c>
      <c r="H31" s="572" t="s">
        <v>9</v>
      </c>
      <c r="I31" s="824" t="s">
        <v>9</v>
      </c>
      <c r="J31" s="824" t="s">
        <v>9</v>
      </c>
      <c r="K31" s="824" t="s">
        <v>9</v>
      </c>
      <c r="L31" s="824" t="s">
        <v>9</v>
      </c>
      <c r="M31" s="824" t="s">
        <v>9</v>
      </c>
      <c r="N31" s="824" t="s">
        <v>9</v>
      </c>
      <c r="O31" s="824" t="s">
        <v>9</v>
      </c>
      <c r="P31" s="824" t="s">
        <v>9</v>
      </c>
      <c r="Q31" s="824" t="s">
        <v>9</v>
      </c>
      <c r="R31" s="573"/>
      <c r="S31" s="480"/>
    </row>
    <row r="32" spans="1:25" ht="10.5" customHeight="1">
      <c r="A32" s="470"/>
      <c r="B32" s="543"/>
      <c r="C32" s="1719" t="s">
        <v>125</v>
      </c>
      <c r="D32" s="1719"/>
      <c r="E32" s="824" t="s">
        <v>9</v>
      </c>
      <c r="F32" s="824" t="s">
        <v>9</v>
      </c>
      <c r="G32" s="572" t="s">
        <v>9</v>
      </c>
      <c r="H32" s="572" t="s">
        <v>9</v>
      </c>
      <c r="I32" s="824" t="s">
        <v>9</v>
      </c>
      <c r="J32" s="824" t="s">
        <v>9</v>
      </c>
      <c r="K32" s="824" t="s">
        <v>9</v>
      </c>
      <c r="L32" s="824" t="s">
        <v>9</v>
      </c>
      <c r="M32" s="824" t="s">
        <v>9</v>
      </c>
      <c r="N32" s="824" t="s">
        <v>9</v>
      </c>
      <c r="O32" s="824">
        <v>1446</v>
      </c>
      <c r="P32" s="824" t="s">
        <v>9</v>
      </c>
      <c r="Q32" s="824" t="s">
        <v>9</v>
      </c>
      <c r="R32" s="573"/>
      <c r="S32" s="480"/>
    </row>
    <row r="33" spans="1:20" ht="10.5" customHeight="1">
      <c r="A33" s="470"/>
      <c r="B33" s="543"/>
      <c r="C33" s="1719" t="s">
        <v>124</v>
      </c>
      <c r="D33" s="1719"/>
      <c r="E33" s="824" t="s">
        <v>9</v>
      </c>
      <c r="F33" s="824" t="s">
        <v>9</v>
      </c>
      <c r="G33" s="572" t="s">
        <v>9</v>
      </c>
      <c r="H33" s="572" t="s">
        <v>9</v>
      </c>
      <c r="I33" s="824" t="s">
        <v>9</v>
      </c>
      <c r="J33" s="824" t="s">
        <v>9</v>
      </c>
      <c r="K33" s="824" t="s">
        <v>9</v>
      </c>
      <c r="L33" s="824" t="s">
        <v>9</v>
      </c>
      <c r="M33" s="824" t="s">
        <v>9</v>
      </c>
      <c r="N33" s="824" t="s">
        <v>9</v>
      </c>
      <c r="O33" s="824" t="s">
        <v>9</v>
      </c>
      <c r="P33" s="824">
        <v>17930</v>
      </c>
      <c r="Q33" s="824" t="s">
        <v>9</v>
      </c>
      <c r="R33" s="573"/>
      <c r="S33" s="480"/>
    </row>
    <row r="34" spans="1:20" ht="10.5" customHeight="1">
      <c r="A34" s="470">
        <v>4661</v>
      </c>
      <c r="B34" s="543"/>
      <c r="C34" s="1721" t="s">
        <v>123</v>
      </c>
      <c r="D34" s="1721"/>
      <c r="E34" s="824" t="s">
        <v>9</v>
      </c>
      <c r="F34" s="824">
        <v>20</v>
      </c>
      <c r="G34" s="572" t="s">
        <v>9</v>
      </c>
      <c r="H34" s="572" t="s">
        <v>9</v>
      </c>
      <c r="I34" s="824" t="s">
        <v>9</v>
      </c>
      <c r="J34" s="824">
        <v>28</v>
      </c>
      <c r="K34" s="824" t="s">
        <v>429</v>
      </c>
      <c r="L34" s="824">
        <v>27</v>
      </c>
      <c r="M34" s="824">
        <v>30</v>
      </c>
      <c r="N34" s="824" t="s">
        <v>9</v>
      </c>
      <c r="O34" s="824" t="s">
        <v>9</v>
      </c>
      <c r="P34" s="824" t="s">
        <v>9</v>
      </c>
      <c r="Q34" s="824" t="s">
        <v>9</v>
      </c>
      <c r="R34" s="573"/>
      <c r="S34" s="480"/>
    </row>
    <row r="35" spans="1:20" ht="10.5" customHeight="1">
      <c r="A35" s="470"/>
      <c r="B35" s="543"/>
      <c r="C35" s="1719" t="s">
        <v>122</v>
      </c>
      <c r="D35" s="1719"/>
      <c r="E35" s="824" t="s">
        <v>9</v>
      </c>
      <c r="F35" s="824" t="s">
        <v>9</v>
      </c>
      <c r="G35" s="572" t="s">
        <v>9</v>
      </c>
      <c r="H35" s="572" t="s">
        <v>9</v>
      </c>
      <c r="I35" s="824" t="s">
        <v>9</v>
      </c>
      <c r="J35" s="824">
        <v>73</v>
      </c>
      <c r="K35" s="824" t="s">
        <v>9</v>
      </c>
      <c r="L35" s="824" t="s">
        <v>9</v>
      </c>
      <c r="M35" s="824">
        <v>310</v>
      </c>
      <c r="N35" s="824" t="s">
        <v>9</v>
      </c>
      <c r="O35" s="824" t="s">
        <v>9</v>
      </c>
      <c r="P35" s="824">
        <v>12306</v>
      </c>
      <c r="Q35" s="824" t="s">
        <v>9</v>
      </c>
      <c r="R35" s="573"/>
      <c r="S35" s="480"/>
    </row>
    <row r="36" spans="1:20" ht="10.5" customHeight="1">
      <c r="A36" s="470"/>
      <c r="B36" s="543"/>
      <c r="C36" s="1719" t="s">
        <v>121</v>
      </c>
      <c r="D36" s="1719"/>
      <c r="E36" s="824" t="s">
        <v>9</v>
      </c>
      <c r="F36" s="824" t="s">
        <v>9</v>
      </c>
      <c r="G36" s="572" t="s">
        <v>9</v>
      </c>
      <c r="H36" s="572" t="s">
        <v>9</v>
      </c>
      <c r="I36" s="824" t="s">
        <v>9</v>
      </c>
      <c r="J36" s="824" t="s">
        <v>9</v>
      </c>
      <c r="K36" s="824" t="s">
        <v>9</v>
      </c>
      <c r="L36" s="824" t="s">
        <v>9</v>
      </c>
      <c r="M36" s="824" t="s">
        <v>9</v>
      </c>
      <c r="N36" s="824" t="s">
        <v>9</v>
      </c>
      <c r="O36" s="824" t="s">
        <v>9</v>
      </c>
      <c r="P36" s="824" t="s">
        <v>9</v>
      </c>
      <c r="Q36" s="824" t="s">
        <v>9</v>
      </c>
      <c r="R36" s="573"/>
      <c r="S36" s="480"/>
    </row>
    <row r="37" spans="1:20" ht="10.5" customHeight="1">
      <c r="A37" s="470"/>
      <c r="B37" s="543"/>
      <c r="C37" s="1719" t="s">
        <v>304</v>
      </c>
      <c r="D37" s="1719"/>
      <c r="E37" s="824" t="s">
        <v>9</v>
      </c>
      <c r="F37" s="824" t="s">
        <v>9</v>
      </c>
      <c r="G37" s="572" t="s">
        <v>9</v>
      </c>
      <c r="H37" s="572" t="s">
        <v>9</v>
      </c>
      <c r="I37" s="824" t="s">
        <v>9</v>
      </c>
      <c r="J37" s="824">
        <v>12</v>
      </c>
      <c r="K37" s="824" t="s">
        <v>9</v>
      </c>
      <c r="L37" s="824" t="s">
        <v>9</v>
      </c>
      <c r="M37" s="824" t="s">
        <v>9</v>
      </c>
      <c r="N37" s="824" t="s">
        <v>9</v>
      </c>
      <c r="O37" s="824" t="s">
        <v>9</v>
      </c>
      <c r="P37" s="824" t="s">
        <v>9</v>
      </c>
      <c r="Q37" s="824" t="s">
        <v>9</v>
      </c>
      <c r="R37" s="609"/>
      <c r="S37" s="480"/>
    </row>
    <row r="38" spans="1:20" ht="10.5" customHeight="1">
      <c r="A38" s="470"/>
      <c r="B38" s="543"/>
      <c r="C38" s="1719" t="s">
        <v>120</v>
      </c>
      <c r="D38" s="1719"/>
      <c r="E38" s="824" t="s">
        <v>9</v>
      </c>
      <c r="F38" s="824" t="s">
        <v>9</v>
      </c>
      <c r="G38" s="572" t="s">
        <v>9</v>
      </c>
      <c r="H38" s="572" t="s">
        <v>9</v>
      </c>
      <c r="I38" s="824" t="s">
        <v>9</v>
      </c>
      <c r="J38" s="824" t="s">
        <v>9</v>
      </c>
      <c r="K38" s="824" t="s">
        <v>9</v>
      </c>
      <c r="L38" s="824" t="s">
        <v>9</v>
      </c>
      <c r="M38" s="824" t="s">
        <v>9</v>
      </c>
      <c r="N38" s="824" t="s">
        <v>9</v>
      </c>
      <c r="O38" s="824" t="s">
        <v>9</v>
      </c>
      <c r="P38" s="824" t="s">
        <v>9</v>
      </c>
      <c r="Q38" s="824" t="s">
        <v>9</v>
      </c>
      <c r="R38" s="609"/>
      <c r="S38" s="480"/>
    </row>
    <row r="39" spans="1:20" ht="10.5" customHeight="1">
      <c r="A39" s="470"/>
      <c r="B39" s="543"/>
      <c r="C39" s="1719" t="s">
        <v>119</v>
      </c>
      <c r="D39" s="1719"/>
      <c r="E39" s="824" t="s">
        <v>9</v>
      </c>
      <c r="F39" s="824" t="s">
        <v>9</v>
      </c>
      <c r="G39" s="572" t="s">
        <v>9</v>
      </c>
      <c r="H39" s="572" t="s">
        <v>9</v>
      </c>
      <c r="I39" s="824" t="s">
        <v>9</v>
      </c>
      <c r="J39" s="824" t="s">
        <v>9</v>
      </c>
      <c r="K39" s="824" t="s">
        <v>9</v>
      </c>
      <c r="L39" s="824" t="s">
        <v>9</v>
      </c>
      <c r="M39" s="824" t="s">
        <v>9</v>
      </c>
      <c r="N39" s="824" t="s">
        <v>9</v>
      </c>
      <c r="O39" s="824" t="s">
        <v>9</v>
      </c>
      <c r="P39" s="824" t="s">
        <v>9</v>
      </c>
      <c r="Q39" s="824" t="s">
        <v>9</v>
      </c>
      <c r="R39" s="609"/>
      <c r="S39" s="480"/>
    </row>
    <row r="40" spans="1:20" s="563" customFormat="1" ht="10.5" customHeight="1">
      <c r="A40" s="560"/>
      <c r="B40" s="561"/>
      <c r="C40" s="1719" t="s">
        <v>118</v>
      </c>
      <c r="D40" s="1719"/>
      <c r="E40" s="824" t="s">
        <v>9</v>
      </c>
      <c r="F40" s="824" t="s">
        <v>9</v>
      </c>
      <c r="G40" s="572" t="s">
        <v>9</v>
      </c>
      <c r="H40" s="572" t="s">
        <v>9</v>
      </c>
      <c r="I40" s="824" t="s">
        <v>9</v>
      </c>
      <c r="J40" s="824" t="s">
        <v>9</v>
      </c>
      <c r="K40" s="824" t="s">
        <v>9</v>
      </c>
      <c r="L40" s="824" t="s">
        <v>9</v>
      </c>
      <c r="M40" s="824" t="s">
        <v>9</v>
      </c>
      <c r="N40" s="824" t="s">
        <v>9</v>
      </c>
      <c r="O40" s="824" t="s">
        <v>9</v>
      </c>
      <c r="P40" s="824" t="s">
        <v>9</v>
      </c>
      <c r="Q40" s="824" t="s">
        <v>9</v>
      </c>
      <c r="R40" s="609"/>
      <c r="S40" s="539"/>
    </row>
    <row r="41" spans="1:20" s="563" customFormat="1" ht="10.5" customHeight="1">
      <c r="A41" s="560"/>
      <c r="B41" s="561"/>
      <c r="C41" s="1741" t="s">
        <v>117</v>
      </c>
      <c r="D41" s="1741"/>
      <c r="E41" s="824" t="s">
        <v>9</v>
      </c>
      <c r="F41" s="824" t="s">
        <v>9</v>
      </c>
      <c r="G41" s="572" t="s">
        <v>9</v>
      </c>
      <c r="H41" s="572" t="s">
        <v>9</v>
      </c>
      <c r="I41" s="824" t="s">
        <v>9</v>
      </c>
      <c r="J41" s="824" t="s">
        <v>9</v>
      </c>
      <c r="K41" s="824" t="s">
        <v>9</v>
      </c>
      <c r="L41" s="824" t="s">
        <v>9</v>
      </c>
      <c r="M41" s="824" t="s">
        <v>9</v>
      </c>
      <c r="N41" s="824" t="s">
        <v>9</v>
      </c>
      <c r="O41" s="824" t="s">
        <v>9</v>
      </c>
      <c r="P41" s="824" t="s">
        <v>9</v>
      </c>
      <c r="Q41" s="824" t="s">
        <v>9</v>
      </c>
      <c r="R41" s="609"/>
      <c r="S41" s="539"/>
    </row>
    <row r="42" spans="1:20" s="559" customFormat="1" ht="14.25" customHeight="1">
      <c r="A42" s="555"/>
      <c r="B42" s="574"/>
      <c r="C42" s="1322" t="s">
        <v>318</v>
      </c>
      <c r="D42" s="535"/>
      <c r="E42" s="804">
        <v>13</v>
      </c>
      <c r="F42" s="804" t="s">
        <v>9</v>
      </c>
      <c r="G42" s="804">
        <v>48</v>
      </c>
      <c r="H42" s="804">
        <v>63</v>
      </c>
      <c r="I42" s="570" t="s">
        <v>9</v>
      </c>
      <c r="J42" s="575">
        <v>35</v>
      </c>
      <c r="K42" s="575" t="s">
        <v>429</v>
      </c>
      <c r="L42" s="575">
        <v>42.6</v>
      </c>
      <c r="M42" s="575">
        <v>35.799999999999997</v>
      </c>
      <c r="N42" s="575">
        <v>43</v>
      </c>
      <c r="O42" s="575">
        <v>37.6</v>
      </c>
      <c r="P42" s="575">
        <v>32</v>
      </c>
      <c r="Q42" s="575" t="s">
        <v>509</v>
      </c>
      <c r="R42" s="575"/>
      <c r="S42" s="558"/>
    </row>
    <row r="43" spans="1:20" s="559" customFormat="1" ht="11.25" customHeight="1">
      <c r="A43" s="555"/>
      <c r="B43" s="574"/>
      <c r="C43" s="1322" t="s">
        <v>319</v>
      </c>
      <c r="D43" s="535"/>
      <c r="E43" s="575"/>
      <c r="F43" s="575"/>
      <c r="G43" s="575"/>
      <c r="H43" s="575"/>
      <c r="I43" s="824"/>
      <c r="J43" s="907"/>
      <c r="K43" s="907"/>
      <c r="L43" s="907"/>
      <c r="M43" s="907"/>
      <c r="N43" s="907"/>
      <c r="O43" s="907"/>
      <c r="P43" s="907"/>
      <c r="Q43" s="824"/>
      <c r="R43" s="609"/>
      <c r="S43" s="558"/>
    </row>
    <row r="44" spans="1:20" ht="11.25" customHeight="1">
      <c r="A44" s="470"/>
      <c r="B44" s="543"/>
      <c r="C44" s="576"/>
      <c r="D44" s="577" t="s">
        <v>116</v>
      </c>
      <c r="E44" s="697">
        <v>1.9</v>
      </c>
      <c r="F44" s="697" t="s">
        <v>9</v>
      </c>
      <c r="G44" s="697">
        <v>0.6</v>
      </c>
      <c r="H44" s="697">
        <v>2.5</v>
      </c>
      <c r="I44" s="824" t="s">
        <v>9</v>
      </c>
      <c r="J44" s="907">
        <v>1.3</v>
      </c>
      <c r="K44" s="907" t="s">
        <v>429</v>
      </c>
      <c r="L44" s="907">
        <v>1.2</v>
      </c>
      <c r="M44" s="907">
        <v>0.7</v>
      </c>
      <c r="N44" s="907">
        <v>0.6</v>
      </c>
      <c r="O44" s="907">
        <v>0.6</v>
      </c>
      <c r="P44" s="907">
        <v>1</v>
      </c>
      <c r="Q44" s="824" t="s">
        <v>509</v>
      </c>
      <c r="R44" s="609"/>
      <c r="S44" s="480"/>
      <c r="T44" s="537"/>
    </row>
    <row r="45" spans="1:20" ht="11.25" customHeight="1">
      <c r="A45" s="470"/>
      <c r="B45" s="543"/>
      <c r="C45" s="576"/>
      <c r="D45" s="578" t="s">
        <v>115</v>
      </c>
      <c r="E45" s="697">
        <v>0.3</v>
      </c>
      <c r="F45" s="697" t="s">
        <v>9</v>
      </c>
      <c r="G45" s="697">
        <v>-1.1000000000000001</v>
      </c>
      <c r="H45" s="697">
        <v>0.6</v>
      </c>
      <c r="I45" s="824" t="s">
        <v>9</v>
      </c>
      <c r="J45" s="907">
        <v>-0.9</v>
      </c>
      <c r="K45" s="907" t="s">
        <v>429</v>
      </c>
      <c r="L45" s="907">
        <v>0.1</v>
      </c>
      <c r="M45" s="907">
        <v>-0.1</v>
      </c>
      <c r="N45" s="907">
        <v>-1</v>
      </c>
      <c r="O45" s="907">
        <v>-1</v>
      </c>
      <c r="P45" s="907">
        <v>-0.3</v>
      </c>
      <c r="Q45" s="824" t="s">
        <v>509</v>
      </c>
      <c r="R45" s="609"/>
      <c r="S45" s="480"/>
    </row>
    <row r="46" spans="1:20" s="484" customFormat="1" ht="26.25" customHeight="1">
      <c r="A46" s="482"/>
      <c r="B46" s="657"/>
      <c r="C46" s="1745" t="s">
        <v>256</v>
      </c>
      <c r="D46" s="1745"/>
      <c r="E46" s="1745"/>
      <c r="F46" s="1745"/>
      <c r="G46" s="1745"/>
      <c r="H46" s="1745"/>
      <c r="I46" s="1745"/>
      <c r="J46" s="1745"/>
      <c r="K46" s="1745"/>
      <c r="L46" s="1745"/>
      <c r="M46" s="1745"/>
      <c r="N46" s="1745"/>
      <c r="O46" s="1745"/>
      <c r="P46" s="1745"/>
      <c r="Q46" s="1745"/>
      <c r="R46" s="725"/>
      <c r="S46" s="483"/>
    </row>
    <row r="47" spans="1:20" ht="13.5" customHeight="1">
      <c r="A47" s="470"/>
      <c r="B47" s="543"/>
      <c r="C47" s="1743" t="s">
        <v>507</v>
      </c>
      <c r="D47" s="1744"/>
      <c r="E47" s="833"/>
      <c r="F47" s="833"/>
      <c r="G47" s="833"/>
      <c r="H47" s="833"/>
      <c r="I47" s="833"/>
      <c r="J47" s="833"/>
      <c r="K47" s="833"/>
      <c r="L47" s="833"/>
      <c r="M47" s="833"/>
      <c r="N47" s="833"/>
      <c r="O47" s="833"/>
      <c r="P47" s="833"/>
      <c r="Q47" s="834"/>
      <c r="R47" s="609"/>
      <c r="S47" s="480"/>
    </row>
    <row r="48" spans="1:20" ht="3.75" customHeight="1">
      <c r="A48" s="470"/>
      <c r="B48" s="543"/>
      <c r="C48" s="835"/>
      <c r="D48" s="836"/>
      <c r="E48" s="837"/>
      <c r="F48" s="837"/>
      <c r="G48" s="838"/>
      <c r="H48" s="837"/>
      <c r="I48" s="837"/>
      <c r="J48" s="839"/>
      <c r="K48" s="839"/>
      <c r="L48" s="839"/>
      <c r="M48" s="839"/>
      <c r="N48" s="840"/>
      <c r="O48" s="840"/>
      <c r="P48" s="840"/>
      <c r="Q48" s="840"/>
      <c r="R48" s="609"/>
      <c r="S48" s="480"/>
    </row>
    <row r="49" spans="1:26" ht="12.75" customHeight="1">
      <c r="A49" s="470"/>
      <c r="B49" s="543"/>
      <c r="C49" s="1752" t="s">
        <v>114</v>
      </c>
      <c r="D49" s="1752"/>
      <c r="E49" s="1753" t="s">
        <v>248</v>
      </c>
      <c r="F49" s="1753"/>
      <c r="G49" s="1722" t="s">
        <v>352</v>
      </c>
      <c r="H49" s="1723"/>
      <c r="I49" s="1726" t="s">
        <v>113</v>
      </c>
      <c r="J49" s="1727"/>
      <c r="K49" s="1727"/>
      <c r="L49" s="1727"/>
      <c r="M49" s="1728"/>
      <c r="N49" s="1726" t="s">
        <v>112</v>
      </c>
      <c r="O49" s="1727"/>
      <c r="P49" s="1727"/>
      <c r="Q49" s="1727"/>
      <c r="R49" s="609"/>
      <c r="S49" s="480"/>
    </row>
    <row r="50" spans="1:26" ht="12.75" customHeight="1">
      <c r="A50" s="470"/>
      <c r="B50" s="543"/>
      <c r="C50" s="1752"/>
      <c r="D50" s="1752"/>
      <c r="E50" s="841" t="s">
        <v>68</v>
      </c>
      <c r="F50" s="1324" t="s">
        <v>111</v>
      </c>
      <c r="G50" s="1724"/>
      <c r="H50" s="1725"/>
      <c r="I50" s="1729" t="s">
        <v>110</v>
      </c>
      <c r="J50" s="1720"/>
      <c r="K50" s="1720" t="s">
        <v>109</v>
      </c>
      <c r="L50" s="1720"/>
      <c r="M50" s="842" t="s">
        <v>108</v>
      </c>
      <c r="N50" s="1729" t="s">
        <v>110</v>
      </c>
      <c r="O50" s="1720"/>
      <c r="P50" s="843" t="s">
        <v>109</v>
      </c>
      <c r="Q50" s="843" t="s">
        <v>108</v>
      </c>
      <c r="R50" s="609"/>
      <c r="S50" s="480"/>
    </row>
    <row r="51" spans="1:26" s="1012" customFormat="1" ht="26.25" customHeight="1">
      <c r="A51" s="1006"/>
      <c r="B51" s="1007"/>
      <c r="C51" s="1742" t="s">
        <v>508</v>
      </c>
      <c r="D51" s="1742"/>
      <c r="E51" s="1327">
        <v>738</v>
      </c>
      <c r="F51" s="1008">
        <f>+E51/Q19*100</f>
        <v>55.57228915662651</v>
      </c>
      <c r="G51" s="1715">
        <v>24</v>
      </c>
      <c r="H51" s="1716"/>
      <c r="I51" s="1717">
        <v>2.1</v>
      </c>
      <c r="J51" s="1718"/>
      <c r="K51" s="1718">
        <v>-1</v>
      </c>
      <c r="L51" s="1718"/>
      <c r="M51" s="1009">
        <v>3.1</v>
      </c>
      <c r="N51" s="1717">
        <v>1</v>
      </c>
      <c r="O51" s="1718"/>
      <c r="P51" s="1326">
        <v>-0.5</v>
      </c>
      <c r="Q51" s="1326">
        <v>1.5</v>
      </c>
      <c r="R51" s="1010"/>
      <c r="S51" s="1011"/>
      <c r="U51" s="1013"/>
    </row>
    <row r="52" spans="1:26" s="850" customFormat="1" ht="12.75" customHeight="1">
      <c r="A52" s="846"/>
      <c r="B52" s="809"/>
      <c r="C52" s="579" t="s">
        <v>401</v>
      </c>
      <c r="D52" s="847"/>
      <c r="E52" s="545"/>
      <c r="F52" s="545"/>
      <c r="G52" s="580"/>
      <c r="H52" s="580"/>
      <c r="I52" s="848" t="s">
        <v>106</v>
      </c>
      <c r="J52" s="545"/>
      <c r="K52" s="545"/>
      <c r="L52" s="545"/>
      <c r="M52" s="545"/>
      <c r="N52" s="545"/>
      <c r="O52" s="545"/>
      <c r="P52" s="545" t="s">
        <v>105</v>
      </c>
      <c r="Q52" s="545"/>
      <c r="R52" s="849"/>
      <c r="S52" s="580"/>
      <c r="T52" s="475"/>
    </row>
    <row r="53" spans="1:26" s="527" customFormat="1" ht="13.5" thickBot="1">
      <c r="A53" s="565"/>
      <c r="B53" s="581"/>
      <c r="C53" s="582"/>
      <c r="D53" s="583"/>
      <c r="E53" s="585"/>
      <c r="F53" s="585"/>
      <c r="G53" s="585"/>
      <c r="H53" s="585"/>
      <c r="I53" s="585"/>
      <c r="J53" s="585"/>
      <c r="K53" s="585"/>
      <c r="L53" s="585"/>
      <c r="M53" s="585"/>
      <c r="N53" s="585"/>
      <c r="O53" s="585"/>
      <c r="P53" s="585"/>
      <c r="Q53" s="546" t="s">
        <v>73</v>
      </c>
      <c r="R53" s="586"/>
      <c r="S53" s="587"/>
      <c r="T53" s="475"/>
    </row>
    <row r="54" spans="1:26" ht="13.5" customHeight="1" thickBot="1">
      <c r="A54" s="470"/>
      <c r="B54" s="581"/>
      <c r="C54" s="1749" t="s">
        <v>317</v>
      </c>
      <c r="D54" s="1750"/>
      <c r="E54" s="1750"/>
      <c r="F54" s="1750"/>
      <c r="G54" s="1750"/>
      <c r="H54" s="1750"/>
      <c r="I54" s="1750"/>
      <c r="J54" s="1750"/>
      <c r="K54" s="1750"/>
      <c r="L54" s="1750"/>
      <c r="M54" s="1750"/>
      <c r="N54" s="1750"/>
      <c r="O54" s="1750"/>
      <c r="P54" s="1750"/>
      <c r="Q54" s="1751"/>
      <c r="R54" s="546"/>
      <c r="S54" s="530"/>
    </row>
    <row r="55" spans="1:26" ht="3.75" customHeight="1">
      <c r="A55" s="470"/>
      <c r="B55" s="581"/>
      <c r="C55" s="1746" t="s">
        <v>69</v>
      </c>
      <c r="D55" s="1746"/>
      <c r="E55" s="530"/>
      <c r="F55" s="530"/>
      <c r="G55" s="589"/>
      <c r="H55" s="589"/>
      <c r="I55" s="589"/>
      <c r="J55" s="589"/>
      <c r="K55" s="589"/>
      <c r="L55" s="589"/>
      <c r="M55" s="589"/>
      <c r="N55" s="589"/>
      <c r="O55" s="589"/>
      <c r="P55" s="589"/>
      <c r="Q55" s="589"/>
      <c r="R55" s="586"/>
      <c r="S55" s="530"/>
    </row>
    <row r="56" spans="1:26" ht="13.5" customHeight="1">
      <c r="A56" s="470"/>
      <c r="B56" s="543"/>
      <c r="C56" s="1747"/>
      <c r="D56" s="1747"/>
      <c r="E56" s="1666">
        <v>2013</v>
      </c>
      <c r="F56" s="1666"/>
      <c r="G56" s="1666"/>
      <c r="H56" s="1666"/>
      <c r="I56" s="1666" t="s">
        <v>674</v>
      </c>
      <c r="J56" s="1666"/>
      <c r="K56" s="1666"/>
      <c r="L56" s="1666"/>
      <c r="M56" s="1666"/>
      <c r="N56" s="1666"/>
      <c r="O56" s="1666"/>
      <c r="P56" s="1666"/>
      <c r="Q56" s="1666"/>
      <c r="R56" s="480"/>
      <c r="S56" s="480"/>
      <c r="T56" s="908"/>
      <c r="U56" s="662"/>
      <c r="V56" s="662"/>
      <c r="W56" s="662"/>
      <c r="X56" s="662"/>
      <c r="Y56" s="662"/>
      <c r="Z56" s="662"/>
    </row>
    <row r="57" spans="1:26" ht="12.75" customHeight="1">
      <c r="A57" s="470"/>
      <c r="B57" s="543"/>
      <c r="C57" s="485"/>
      <c r="D57" s="485"/>
      <c r="E57" s="529" t="s">
        <v>97</v>
      </c>
      <c r="F57" s="529" t="s">
        <v>96</v>
      </c>
      <c r="G57" s="529" t="s">
        <v>95</v>
      </c>
      <c r="H57" s="529" t="s">
        <v>94</v>
      </c>
      <c r="I57" s="529" t="s">
        <v>93</v>
      </c>
      <c r="J57" s="529" t="s">
        <v>104</v>
      </c>
      <c r="K57" s="529" t="s">
        <v>103</v>
      </c>
      <c r="L57" s="529" t="s">
        <v>102</v>
      </c>
      <c r="M57" s="529" t="s">
        <v>101</v>
      </c>
      <c r="N57" s="529" t="s">
        <v>100</v>
      </c>
      <c r="O57" s="913" t="s">
        <v>99</v>
      </c>
      <c r="P57" s="913" t="s">
        <v>98</v>
      </c>
      <c r="Q57" s="913" t="s">
        <v>97</v>
      </c>
      <c r="R57" s="609"/>
      <c r="S57" s="480"/>
      <c r="T57" s="662"/>
      <c r="U57" s="662"/>
      <c r="V57" s="662"/>
      <c r="W57" s="662"/>
      <c r="X57" s="662"/>
      <c r="Y57" s="662"/>
      <c r="Z57" s="662"/>
    </row>
    <row r="58" spans="1:26" ht="11.25" customHeight="1">
      <c r="A58" s="470"/>
      <c r="B58" s="581"/>
      <c r="C58" s="1748" t="s">
        <v>92</v>
      </c>
      <c r="D58" s="1748"/>
      <c r="E58" s="662"/>
      <c r="F58" s="662"/>
      <c r="G58" s="662"/>
      <c r="H58" s="662"/>
      <c r="I58" s="662"/>
      <c r="J58" s="662"/>
      <c r="K58" s="662"/>
      <c r="L58" s="662"/>
      <c r="M58" s="662"/>
      <c r="N58" s="662"/>
      <c r="O58" s="662"/>
      <c r="P58" s="662"/>
      <c r="Q58" s="662"/>
      <c r="R58" s="586"/>
      <c r="S58" s="530"/>
    </row>
    <row r="59" spans="1:26" s="594" customFormat="1" ht="9.75" customHeight="1">
      <c r="A59" s="591"/>
      <c r="B59" s="592"/>
      <c r="C59" s="593" t="s">
        <v>91</v>
      </c>
      <c r="D59" s="499"/>
      <c r="E59" s="1035">
        <v>0.59</v>
      </c>
      <c r="F59" s="1035">
        <v>-0.05</v>
      </c>
      <c r="G59" s="1035">
        <v>-0.22</v>
      </c>
      <c r="H59" s="1035">
        <v>0.36</v>
      </c>
      <c r="I59" s="1035">
        <v>-1.38</v>
      </c>
      <c r="J59" s="1035">
        <v>-0.26</v>
      </c>
      <c r="K59" s="1035">
        <v>1.36</v>
      </c>
      <c r="L59" s="1035">
        <v>0.24</v>
      </c>
      <c r="M59" s="1035">
        <v>-0.13</v>
      </c>
      <c r="N59" s="1035">
        <v>7.0000000000000007E-2</v>
      </c>
      <c r="O59" s="1035">
        <v>-0.69</v>
      </c>
      <c r="P59" s="1035">
        <v>-0.23</v>
      </c>
      <c r="Q59" s="1035">
        <v>0.56999999999999995</v>
      </c>
      <c r="R59" s="516"/>
      <c r="S59" s="516"/>
    </row>
    <row r="60" spans="1:26" s="594" customFormat="1" ht="9.75" customHeight="1">
      <c r="A60" s="591"/>
      <c r="B60" s="592"/>
      <c r="C60" s="593" t="s">
        <v>90</v>
      </c>
      <c r="D60" s="499"/>
      <c r="E60" s="1035">
        <v>0.12</v>
      </c>
      <c r="F60" s="1035">
        <v>-0.25</v>
      </c>
      <c r="G60" s="1035">
        <v>-0.15</v>
      </c>
      <c r="H60" s="1035">
        <v>0.2</v>
      </c>
      <c r="I60" s="1035">
        <v>0.06</v>
      </c>
      <c r="J60" s="1035">
        <v>-0.08</v>
      </c>
      <c r="K60" s="1035">
        <v>-0.37</v>
      </c>
      <c r="L60" s="1035">
        <v>-0.14000000000000001</v>
      </c>
      <c r="M60" s="1035">
        <v>-0.44</v>
      </c>
      <c r="N60" s="1035">
        <v>-0.42</v>
      </c>
      <c r="O60" s="1035">
        <v>-0.87</v>
      </c>
      <c r="P60" s="1035">
        <v>-0.36</v>
      </c>
      <c r="Q60" s="1035">
        <v>-0.37</v>
      </c>
      <c r="R60" s="516"/>
      <c r="S60" s="516"/>
    </row>
    <row r="61" spans="1:26" s="594" customFormat="1" ht="11.25" customHeight="1">
      <c r="A61" s="591"/>
      <c r="B61" s="592"/>
      <c r="C61" s="593" t="s">
        <v>264</v>
      </c>
      <c r="D61" s="499"/>
      <c r="E61" s="1035">
        <v>0.78</v>
      </c>
      <c r="F61" s="1035">
        <v>0.59</v>
      </c>
      <c r="G61" s="1035">
        <v>0.42</v>
      </c>
      <c r="H61" s="1035">
        <v>0.27</v>
      </c>
      <c r="I61" s="1035">
        <v>0.26</v>
      </c>
      <c r="J61" s="1035">
        <v>0.26</v>
      </c>
      <c r="K61" s="1035">
        <v>0.19</v>
      </c>
      <c r="L61" s="1035">
        <v>0.16</v>
      </c>
      <c r="M61" s="1035">
        <v>7.0000000000000007E-2</v>
      </c>
      <c r="N61" s="1035">
        <v>-0.05</v>
      </c>
      <c r="O61" s="1035">
        <v>-0.18</v>
      </c>
      <c r="P61" s="1035">
        <v>-0.23</v>
      </c>
      <c r="Q61" s="1035">
        <v>-0.27</v>
      </c>
      <c r="R61" s="516"/>
      <c r="S61" s="516"/>
      <c r="T61" s="595"/>
    </row>
    <row r="62" spans="1:26" ht="11.25" customHeight="1">
      <c r="A62" s="470"/>
      <c r="B62" s="581"/>
      <c r="C62" s="1323" t="s">
        <v>89</v>
      </c>
      <c r="D62" s="590"/>
      <c r="E62" s="596"/>
      <c r="F62" s="219"/>
      <c r="G62" s="647"/>
      <c r="H62" s="647"/>
      <c r="I62" s="647"/>
      <c r="J62" s="114"/>
      <c r="K62" s="596"/>
      <c r="L62" s="647"/>
      <c r="M62" s="647"/>
      <c r="N62" s="647"/>
      <c r="O62" s="647"/>
      <c r="P62" s="647"/>
      <c r="Q62" s="597"/>
      <c r="R62" s="586"/>
      <c r="S62" s="530"/>
    </row>
    <row r="63" spans="1:26" ht="9.75" customHeight="1">
      <c r="A63" s="470"/>
      <c r="B63" s="598"/>
      <c r="C63" s="541"/>
      <c r="D63" s="806" t="s">
        <v>684</v>
      </c>
      <c r="E63" s="693"/>
      <c r="F63" s="695"/>
      <c r="G63" s="109"/>
      <c r="H63" s="109"/>
      <c r="I63" s="109"/>
      <c r="J63" s="696">
        <v>25.463342207659224</v>
      </c>
      <c r="K63" s="596"/>
      <c r="L63" s="647"/>
      <c r="M63" s="647"/>
      <c r="N63" s="647"/>
      <c r="O63" s="647"/>
      <c r="P63" s="647"/>
      <c r="Q63" s="1332">
        <f>+J63</f>
        <v>25.463342207659224</v>
      </c>
      <c r="R63" s="586"/>
      <c r="S63" s="530"/>
    </row>
    <row r="64" spans="1:26" ht="9.75" customHeight="1">
      <c r="A64" s="470"/>
      <c r="B64" s="599"/>
      <c r="C64" s="499"/>
      <c r="D64" s="698" t="s">
        <v>685</v>
      </c>
      <c r="E64" s="699"/>
      <c r="F64" s="699"/>
      <c r="G64" s="699"/>
      <c r="H64" s="699"/>
      <c r="I64" s="699"/>
      <c r="J64" s="696">
        <v>12.684639178840795</v>
      </c>
      <c r="K64" s="596"/>
      <c r="L64" s="247"/>
      <c r="M64" s="647"/>
      <c r="N64" s="647"/>
      <c r="O64" s="647"/>
      <c r="P64" s="647"/>
      <c r="Q64" s="1332">
        <f t="shared" ref="Q64:Q67" si="0">+J64</f>
        <v>12.684639178840795</v>
      </c>
      <c r="R64" s="600"/>
      <c r="S64" s="600"/>
    </row>
    <row r="65" spans="1:19" ht="9.75" customHeight="1">
      <c r="A65" s="470"/>
      <c r="B65" s="599"/>
      <c r="C65" s="499"/>
      <c r="D65" s="698" t="s">
        <v>686</v>
      </c>
      <c r="E65" s="693"/>
      <c r="F65" s="220"/>
      <c r="G65" s="220"/>
      <c r="H65" s="109"/>
      <c r="I65" s="221"/>
      <c r="J65" s="696">
        <v>11.986581993239787</v>
      </c>
      <c r="K65" s="596"/>
      <c r="L65" s="247"/>
      <c r="M65" s="647"/>
      <c r="N65" s="647"/>
      <c r="O65" s="647"/>
      <c r="P65" s="647"/>
      <c r="Q65" s="1332">
        <f t="shared" si="0"/>
        <v>11.986581993239787</v>
      </c>
      <c r="R65" s="601"/>
      <c r="S65" s="530"/>
    </row>
    <row r="66" spans="1:19" ht="9.75" customHeight="1">
      <c r="A66" s="470"/>
      <c r="B66" s="599"/>
      <c r="C66" s="499"/>
      <c r="D66" s="698" t="s">
        <v>687</v>
      </c>
      <c r="E66" s="700"/>
      <c r="F66" s="698"/>
      <c r="G66" s="698"/>
      <c r="H66" s="698"/>
      <c r="I66" s="698"/>
      <c r="J66" s="696">
        <v>4.4002454238674771</v>
      </c>
      <c r="K66" s="596"/>
      <c r="L66" s="247"/>
      <c r="M66" s="647"/>
      <c r="N66" s="647"/>
      <c r="O66" s="647"/>
      <c r="P66" s="647"/>
      <c r="Q66" s="1332">
        <f t="shared" si="0"/>
        <v>4.4002454238674771</v>
      </c>
      <c r="R66" s="601"/>
      <c r="S66" s="530"/>
    </row>
    <row r="67" spans="1:19" ht="9.75" customHeight="1">
      <c r="A67" s="470"/>
      <c r="B67" s="599"/>
      <c r="C67" s="499"/>
      <c r="D67" s="701" t="s">
        <v>688</v>
      </c>
      <c r="E67" s="702"/>
      <c r="F67" s="702"/>
      <c r="G67" s="702"/>
      <c r="H67" s="702"/>
      <c r="I67" s="702"/>
      <c r="J67" s="696">
        <v>1.9197754034457004</v>
      </c>
      <c r="K67" s="596"/>
      <c r="L67" s="247"/>
      <c r="M67" s="647"/>
      <c r="N67" s="647"/>
      <c r="O67" s="647"/>
      <c r="P67" s="647"/>
      <c r="Q67" s="1332">
        <f t="shared" si="0"/>
        <v>1.9197754034457004</v>
      </c>
      <c r="R67" s="601"/>
      <c r="S67" s="530"/>
    </row>
    <row r="68" spans="1:19" ht="9.75" customHeight="1">
      <c r="A68" s="470"/>
      <c r="B68" s="599"/>
      <c r="C68" s="499"/>
      <c r="D68" s="698" t="s">
        <v>689</v>
      </c>
      <c r="E68" s="220"/>
      <c r="F68" s="220"/>
      <c r="G68" s="220"/>
      <c r="H68" s="109"/>
      <c r="I68" s="221"/>
      <c r="J68" s="597">
        <v>-41.884707357277186</v>
      </c>
      <c r="K68" s="596"/>
      <c r="L68" s="247"/>
      <c r="M68" s="647"/>
      <c r="N68" s="647"/>
      <c r="O68" s="647"/>
      <c r="P68" s="647"/>
      <c r="Q68" s="596"/>
      <c r="R68" s="601"/>
      <c r="S68" s="530"/>
    </row>
    <row r="69" spans="1:19" ht="9.75" customHeight="1">
      <c r="A69" s="470"/>
      <c r="B69" s="599"/>
      <c r="C69" s="499"/>
      <c r="D69" s="698" t="s">
        <v>690</v>
      </c>
      <c r="E69" s="694"/>
      <c r="F69" s="221"/>
      <c r="G69" s="221"/>
      <c r="H69" s="109"/>
      <c r="I69" s="221"/>
      <c r="J69" s="597">
        <v>-9.7400901763487262</v>
      </c>
      <c r="K69" s="596"/>
      <c r="L69" s="247"/>
      <c r="M69" s="647"/>
      <c r="N69" s="647"/>
      <c r="O69" s="647"/>
      <c r="P69" s="647"/>
      <c r="Q69" s="703"/>
      <c r="R69" s="601"/>
      <c r="S69" s="530"/>
    </row>
    <row r="70" spans="1:19" ht="9.75" customHeight="1">
      <c r="A70" s="470"/>
      <c r="B70" s="599"/>
      <c r="C70" s="499"/>
      <c r="D70" s="698" t="s">
        <v>691</v>
      </c>
      <c r="E70" s="694"/>
      <c r="F70" s="221"/>
      <c r="G70" s="221"/>
      <c r="H70" s="109"/>
      <c r="I70" s="221"/>
      <c r="J70" s="597">
        <v>-6.4865155259481995</v>
      </c>
      <c r="K70" s="596"/>
      <c r="L70" s="247"/>
      <c r="M70" s="647"/>
      <c r="N70" s="647"/>
      <c r="O70" s="647"/>
      <c r="P70" s="647"/>
      <c r="Q70" s="703"/>
      <c r="R70" s="601"/>
      <c r="S70" s="530"/>
    </row>
    <row r="71" spans="1:19" ht="9.75" customHeight="1">
      <c r="A71" s="470"/>
      <c r="B71" s="599"/>
      <c r="C71" s="499"/>
      <c r="D71" s="698" t="s">
        <v>692</v>
      </c>
      <c r="E71" s="694"/>
      <c r="F71" s="221"/>
      <c r="G71" s="221"/>
      <c r="H71" s="109"/>
      <c r="I71" s="221"/>
      <c r="J71" s="597">
        <v>-3.7894374119530894</v>
      </c>
      <c r="K71" s="596"/>
      <c r="L71" s="247"/>
      <c r="M71" s="647"/>
      <c r="N71" s="647"/>
      <c r="O71" s="647"/>
      <c r="P71" s="647"/>
      <c r="Q71" s="703"/>
      <c r="R71" s="601"/>
      <c r="S71" s="530"/>
    </row>
    <row r="72" spans="1:19" ht="9.75" customHeight="1">
      <c r="A72" s="470"/>
      <c r="B72" s="599"/>
      <c r="C72" s="499"/>
      <c r="D72" s="698" t="s">
        <v>693</v>
      </c>
      <c r="E72" s="694"/>
      <c r="F72" s="220"/>
      <c r="G72" s="220"/>
      <c r="H72" s="109"/>
      <c r="I72" s="221"/>
      <c r="J72" s="597">
        <v>-2.6604973973395007</v>
      </c>
      <c r="K72" s="596"/>
      <c r="L72" s="247"/>
      <c r="M72" s="647"/>
      <c r="N72" s="647"/>
      <c r="O72" s="647"/>
      <c r="P72" s="647"/>
      <c r="Q72" s="596"/>
      <c r="R72" s="601"/>
      <c r="S72" s="530"/>
    </row>
    <row r="73" spans="1:19" ht="3" customHeight="1">
      <c r="A73" s="470"/>
      <c r="B73" s="599"/>
      <c r="C73" s="499"/>
      <c r="D73" s="602"/>
      <c r="E73" s="596"/>
      <c r="F73" s="220"/>
      <c r="G73" s="220"/>
      <c r="H73" s="109"/>
      <c r="I73" s="221"/>
      <c r="J73" s="597"/>
      <c r="K73" s="596"/>
      <c r="L73" s="247"/>
      <c r="M73" s="647"/>
      <c r="N73" s="647"/>
      <c r="O73" s="647"/>
      <c r="P73" s="647"/>
      <c r="Q73" s="596"/>
      <c r="R73" s="601"/>
      <c r="S73" s="530"/>
    </row>
    <row r="74" spans="1:19" ht="16.5" customHeight="1">
      <c r="A74" s="470"/>
      <c r="B74" s="603"/>
      <c r="C74" s="584" t="s">
        <v>243</v>
      </c>
      <c r="D74" s="602"/>
      <c r="E74" s="584"/>
      <c r="F74" s="584"/>
      <c r="G74" s="604" t="s">
        <v>88</v>
      </c>
      <c r="H74" s="584"/>
      <c r="I74" s="584"/>
      <c r="J74" s="584"/>
      <c r="K74" s="584"/>
      <c r="L74" s="584"/>
      <c r="M74" s="584"/>
      <c r="N74" s="584"/>
      <c r="O74" s="222"/>
      <c r="P74" s="222"/>
      <c r="Q74" s="222"/>
      <c r="R74" s="586"/>
      <c r="S74" s="530"/>
    </row>
    <row r="75" spans="1:19" ht="5.25" customHeight="1">
      <c r="A75" s="470"/>
      <c r="B75" s="603"/>
      <c r="C75" s="584"/>
      <c r="D75" s="602"/>
      <c r="E75" s="584"/>
      <c r="F75" s="584"/>
      <c r="G75" s="604"/>
      <c r="H75" s="584"/>
      <c r="I75" s="584"/>
      <c r="J75" s="584"/>
      <c r="K75" s="584"/>
      <c r="L75" s="584"/>
      <c r="M75" s="584"/>
      <c r="N75" s="584"/>
      <c r="O75" s="222"/>
      <c r="P75" s="222"/>
      <c r="Q75" s="222"/>
      <c r="R75" s="586"/>
      <c r="S75" s="530"/>
    </row>
    <row r="76" spans="1:19" s="165" customFormat="1">
      <c r="A76" s="164"/>
      <c r="B76" s="292">
        <v>16</v>
      </c>
      <c r="C76" s="1692">
        <v>41913</v>
      </c>
      <c r="D76" s="1692"/>
      <c r="E76" s="1692"/>
      <c r="F76" s="166"/>
      <c r="G76" s="166"/>
      <c r="H76" s="166"/>
      <c r="I76" s="166"/>
      <c r="J76" s="166"/>
      <c r="K76" s="166"/>
      <c r="L76" s="166"/>
      <c r="M76" s="166"/>
      <c r="N76" s="166"/>
      <c r="P76" s="164"/>
      <c r="R76" s="170"/>
    </row>
    <row r="79" spans="1:19" ht="18" customHeight="1"/>
    <row r="81" spans="2:18">
      <c r="F81" s="605"/>
      <c r="G81" s="605"/>
      <c r="H81" s="605"/>
      <c r="I81" s="605"/>
      <c r="J81" s="605"/>
      <c r="K81" s="605"/>
    </row>
    <row r="82" spans="2:18" ht="17.25" customHeight="1">
      <c r="F82" s="605"/>
      <c r="G82" s="605"/>
      <c r="H82" s="605"/>
      <c r="I82" s="605"/>
      <c r="J82" s="605"/>
      <c r="K82" s="605"/>
    </row>
    <row r="83" spans="2:18">
      <c r="F83" s="605"/>
      <c r="G83" s="605"/>
      <c r="H83" s="605"/>
      <c r="I83" s="605"/>
      <c r="J83" s="605"/>
      <c r="K83" s="605"/>
    </row>
    <row r="84" spans="2:18" ht="9" customHeight="1">
      <c r="F84" s="605"/>
      <c r="G84" s="605"/>
      <c r="H84" s="605"/>
      <c r="I84" s="605"/>
      <c r="J84" s="605"/>
      <c r="K84" s="605"/>
    </row>
    <row r="85" spans="2:18" ht="8.25" customHeight="1">
      <c r="F85" s="605"/>
      <c r="G85" s="605"/>
      <c r="H85" s="605"/>
      <c r="I85" s="605"/>
      <c r="J85" s="605"/>
      <c r="K85" s="605"/>
    </row>
    <row r="86" spans="2:18" ht="9.75" customHeight="1">
      <c r="F86" s="605"/>
      <c r="G86" s="605"/>
      <c r="H86" s="605"/>
      <c r="I86" s="605"/>
      <c r="J86" s="605"/>
      <c r="K86" s="605"/>
    </row>
    <row r="87" spans="2:18">
      <c r="F87" s="605"/>
      <c r="G87" s="605"/>
      <c r="H87" s="605"/>
      <c r="I87" s="605"/>
      <c r="J87" s="605"/>
      <c r="K87" s="605"/>
    </row>
    <row r="88" spans="2:18">
      <c r="F88" s="605"/>
      <c r="G88" s="605"/>
      <c r="H88" s="605"/>
      <c r="I88" s="605"/>
      <c r="J88" s="605"/>
      <c r="K88" s="605"/>
    </row>
    <row r="89" spans="2:18">
      <c r="F89" s="605"/>
      <c r="G89" s="605"/>
      <c r="H89" s="605"/>
      <c r="I89" s="605"/>
      <c r="J89" s="605"/>
      <c r="K89" s="605"/>
    </row>
    <row r="90" spans="2:18">
      <c r="F90" s="605"/>
      <c r="G90" s="605"/>
      <c r="H90" s="605"/>
      <c r="I90" s="605"/>
      <c r="J90" s="605"/>
      <c r="K90" s="605"/>
      <c r="R90" s="486"/>
    </row>
    <row r="91" spans="2:18">
      <c r="F91" s="605"/>
      <c r="G91" s="605"/>
      <c r="H91" s="605"/>
      <c r="I91" s="605"/>
      <c r="J91" s="605"/>
      <c r="K91" s="605"/>
    </row>
    <row r="92" spans="2:18">
      <c r="F92" s="605"/>
      <c r="G92" s="605"/>
      <c r="H92" s="605"/>
      <c r="I92" s="605"/>
      <c r="J92" s="605"/>
      <c r="K92" s="605"/>
    </row>
    <row r="93" spans="2:18">
      <c r="B93" s="605"/>
      <c r="C93" s="605"/>
      <c r="D93" s="606"/>
      <c r="E93" s="605"/>
      <c r="F93" s="605"/>
      <c r="G93" s="605"/>
      <c r="H93" s="605"/>
      <c r="I93" s="605"/>
      <c r="J93" s="605"/>
      <c r="K93" s="605"/>
    </row>
    <row r="94" spans="2:18">
      <c r="B94" s="605"/>
      <c r="C94" s="605"/>
      <c r="D94" s="605"/>
      <c r="E94" s="605"/>
      <c r="F94" s="605"/>
      <c r="G94" s="605"/>
      <c r="H94" s="605"/>
      <c r="I94" s="605"/>
      <c r="J94" s="605"/>
      <c r="K94" s="605"/>
    </row>
  </sheetData>
  <mergeCells count="51">
    <mergeCell ref="E56:H56"/>
    <mergeCell ref="I56:Q56"/>
    <mergeCell ref="C76:E76"/>
    <mergeCell ref="C38:D38"/>
    <mergeCell ref="C39:D39"/>
    <mergeCell ref="C40:D40"/>
    <mergeCell ref="C41:D41"/>
    <mergeCell ref="C51:D51"/>
    <mergeCell ref="C47:D47"/>
    <mergeCell ref="C46:Q46"/>
    <mergeCell ref="C55:D56"/>
    <mergeCell ref="C58:D58"/>
    <mergeCell ref="C54:Q54"/>
    <mergeCell ref="C49:D50"/>
    <mergeCell ref="E49:F49"/>
    <mergeCell ref="N50:O50"/>
    <mergeCell ref="C1:F1"/>
    <mergeCell ref="C4:Q4"/>
    <mergeCell ref="C6:Q6"/>
    <mergeCell ref="C7:D8"/>
    <mergeCell ref="J1:O1"/>
    <mergeCell ref="E8:H8"/>
    <mergeCell ref="I8:Q8"/>
    <mergeCell ref="C10:D10"/>
    <mergeCell ref="G49:H50"/>
    <mergeCell ref="I49:M49"/>
    <mergeCell ref="N51:O51"/>
    <mergeCell ref="N49:Q49"/>
    <mergeCell ref="C20:D20"/>
    <mergeCell ref="C21:D21"/>
    <mergeCell ref="C22:D22"/>
    <mergeCell ref="C23:D23"/>
    <mergeCell ref="I50:J50"/>
    <mergeCell ref="C29:D29"/>
    <mergeCell ref="C24:D24"/>
    <mergeCell ref="C25:D25"/>
    <mergeCell ref="C26:D26"/>
    <mergeCell ref="C27:D27"/>
    <mergeCell ref="C28:D28"/>
    <mergeCell ref="C31:D31"/>
    <mergeCell ref="C32:D32"/>
    <mergeCell ref="C30:D30"/>
    <mergeCell ref="C33:D33"/>
    <mergeCell ref="C34:D34"/>
    <mergeCell ref="G51:H51"/>
    <mergeCell ref="I51:J51"/>
    <mergeCell ref="K51:L51"/>
    <mergeCell ref="C35:D35"/>
    <mergeCell ref="C36:D36"/>
    <mergeCell ref="C37:D37"/>
    <mergeCell ref="K50:L50"/>
  </mergeCells>
  <conditionalFormatting sqref="E57:Q57 I9:P9">
    <cfRule type="cellIs" dxfId="9" priority="36"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sheetPr>
    <tabColor theme="3" tint="-0.249977111117893"/>
  </sheetPr>
  <dimension ref="A1:AK71"/>
  <sheetViews>
    <sheetView workbookViewId="0"/>
  </sheetViews>
  <sheetFormatPr defaultRowHeight="12.75"/>
  <cols>
    <col min="1" max="1" width="1" style="165" customWidth="1"/>
    <col min="2" max="2" width="2.5703125" style="522" customWidth="1"/>
    <col min="3" max="3" width="1" style="165" customWidth="1"/>
    <col min="4" max="4" width="42.42578125" style="165" customWidth="1"/>
    <col min="5" max="5" width="0.5703125" style="165" customWidth="1"/>
    <col min="6" max="6" width="12" style="165" customWidth="1"/>
    <col min="7" max="7" width="0.5703125" style="165" customWidth="1"/>
    <col min="8" max="8" width="10.28515625" style="165" customWidth="1"/>
    <col min="9" max="9" width="0.5703125" style="165" customWidth="1"/>
    <col min="10" max="10" width="8.140625" style="165" customWidth="1"/>
    <col min="11" max="11" width="0.7109375" style="165" customWidth="1"/>
    <col min="12" max="12" width="8.7109375" style="165" customWidth="1"/>
    <col min="13" max="13" width="0.5703125" style="165" customWidth="1"/>
    <col min="14" max="14" width="8.7109375" style="165" bestFit="1" customWidth="1"/>
    <col min="15" max="15" width="2.5703125" style="1021" customWidth="1"/>
    <col min="16" max="16" width="1" style="1021" customWidth="1"/>
    <col min="17" max="17" width="5.5703125" style="165" customWidth="1"/>
    <col min="18" max="18" width="2" style="322" bestFit="1" customWidth="1"/>
    <col min="19" max="19" width="3.85546875" style="322" customWidth="1"/>
    <col min="20" max="154" width="9.140625" style="165"/>
    <col min="155" max="155" width="1" style="165" customWidth="1"/>
    <col min="156" max="156" width="2.5703125" style="165" customWidth="1"/>
    <col min="157" max="157" width="1" style="165" customWidth="1"/>
    <col min="158" max="158" width="20.42578125" style="165" customWidth="1"/>
    <col min="159" max="160" width="0.5703125" style="165" customWidth="1"/>
    <col min="161" max="161" width="5" style="165" customWidth="1"/>
    <col min="162" max="162" width="0.42578125" style="165" customWidth="1"/>
    <col min="163" max="163" width="5" style="165" customWidth="1"/>
    <col min="164" max="164" width="4.28515625" style="165" customWidth="1"/>
    <col min="165" max="165" width="5" style="165" customWidth="1"/>
    <col min="166" max="166" width="4.42578125" style="165" customWidth="1"/>
    <col min="167" max="168" width="5" style="165" customWidth="1"/>
    <col min="169" max="169" width="5.28515625" style="165" customWidth="1"/>
    <col min="170" max="170" width="4.85546875" style="165" customWidth="1"/>
    <col min="171" max="171" width="5" style="165" customWidth="1"/>
    <col min="172" max="172" width="5.28515625" style="165" customWidth="1"/>
    <col min="173" max="173" width="4.140625" style="165" customWidth="1"/>
    <col min="174" max="174" width="5" style="165" customWidth="1"/>
    <col min="175" max="176" width="5.42578125" style="165" customWidth="1"/>
    <col min="177" max="177" width="2.5703125" style="165" customWidth="1"/>
    <col min="178" max="178" width="1" style="165" customWidth="1"/>
    <col min="179" max="180" width="7.5703125" style="165" customWidth="1"/>
    <col min="181" max="181" width="1.85546875" style="165" customWidth="1"/>
    <col min="182" max="195" width="7.5703125" style="165" customWidth="1"/>
    <col min="196" max="410" width="9.140625" style="165"/>
    <col min="411" max="411" width="1" style="165" customWidth="1"/>
    <col min="412" max="412" width="2.5703125" style="165" customWidth="1"/>
    <col min="413" max="413" width="1" style="165" customWidth="1"/>
    <col min="414" max="414" width="20.42578125" style="165" customWidth="1"/>
    <col min="415" max="416" width="0.5703125" style="165" customWidth="1"/>
    <col min="417" max="417" width="5" style="165" customWidth="1"/>
    <col min="418" max="418" width="0.42578125" style="165" customWidth="1"/>
    <col min="419" max="419" width="5" style="165" customWidth="1"/>
    <col min="420" max="420" width="4.28515625" style="165" customWidth="1"/>
    <col min="421" max="421" width="5" style="165" customWidth="1"/>
    <col min="422" max="422" width="4.42578125" style="165" customWidth="1"/>
    <col min="423" max="424" width="5" style="165" customWidth="1"/>
    <col min="425" max="425" width="5.28515625" style="165" customWidth="1"/>
    <col min="426" max="426" width="4.85546875" style="165" customWidth="1"/>
    <col min="427" max="427" width="5" style="165" customWidth="1"/>
    <col min="428" max="428" width="5.28515625" style="165" customWidth="1"/>
    <col min="429" max="429" width="4.140625" style="165" customWidth="1"/>
    <col min="430" max="430" width="5" style="165" customWidth="1"/>
    <col min="431" max="432" width="5.42578125" style="165" customWidth="1"/>
    <col min="433" max="433" width="2.5703125" style="165" customWidth="1"/>
    <col min="434" max="434" width="1" style="165" customWidth="1"/>
    <col min="435" max="436" width="7.5703125" style="165" customWidth="1"/>
    <col min="437" max="437" width="1.85546875" style="165" customWidth="1"/>
    <col min="438" max="451" width="7.5703125" style="165" customWidth="1"/>
    <col min="452" max="666" width="9.140625" style="165"/>
    <col min="667" max="667" width="1" style="165" customWidth="1"/>
    <col min="668" max="668" width="2.5703125" style="165" customWidth="1"/>
    <col min="669" max="669" width="1" style="165" customWidth="1"/>
    <col min="670" max="670" width="20.42578125" style="165" customWidth="1"/>
    <col min="671" max="672" width="0.5703125" style="165" customWidth="1"/>
    <col min="673" max="673" width="5" style="165" customWidth="1"/>
    <col min="674" max="674" width="0.42578125" style="165" customWidth="1"/>
    <col min="675" max="675" width="5" style="165" customWidth="1"/>
    <col min="676" max="676" width="4.28515625" style="165" customWidth="1"/>
    <col min="677" max="677" width="5" style="165" customWidth="1"/>
    <col min="678" max="678" width="4.42578125" style="165" customWidth="1"/>
    <col min="679" max="680" width="5" style="165" customWidth="1"/>
    <col min="681" max="681" width="5.28515625" style="165" customWidth="1"/>
    <col min="682" max="682" width="4.85546875" style="165" customWidth="1"/>
    <col min="683" max="683" width="5" style="165" customWidth="1"/>
    <col min="684" max="684" width="5.28515625" style="165" customWidth="1"/>
    <col min="685" max="685" width="4.140625" style="165" customWidth="1"/>
    <col min="686" max="686" width="5" style="165" customWidth="1"/>
    <col min="687" max="688" width="5.42578125" style="165" customWidth="1"/>
    <col min="689" max="689" width="2.5703125" style="165" customWidth="1"/>
    <col min="690" max="690" width="1" style="165" customWidth="1"/>
    <col min="691" max="692" width="7.5703125" style="165" customWidth="1"/>
    <col min="693" max="693" width="1.85546875" style="165" customWidth="1"/>
    <col min="694" max="707" width="7.5703125" style="165" customWidth="1"/>
    <col min="708" max="922" width="9.140625" style="165"/>
    <col min="923" max="923" width="1" style="165" customWidth="1"/>
    <col min="924" max="924" width="2.5703125" style="165" customWidth="1"/>
    <col min="925" max="925" width="1" style="165" customWidth="1"/>
    <col min="926" max="926" width="20.42578125" style="165" customWidth="1"/>
    <col min="927" max="928" width="0.5703125" style="165" customWidth="1"/>
    <col min="929" max="929" width="5" style="165" customWidth="1"/>
    <col min="930" max="930" width="0.42578125" style="165" customWidth="1"/>
    <col min="931" max="931" width="5" style="165" customWidth="1"/>
    <col min="932" max="932" width="4.28515625" style="165" customWidth="1"/>
    <col min="933" max="933" width="5" style="165" customWidth="1"/>
    <col min="934" max="934" width="4.42578125" style="165" customWidth="1"/>
    <col min="935" max="936" width="5" style="165" customWidth="1"/>
    <col min="937" max="937" width="5.28515625" style="165" customWidth="1"/>
    <col min="938" max="938" width="4.85546875" style="165" customWidth="1"/>
    <col min="939" max="939" width="5" style="165" customWidth="1"/>
    <col min="940" max="940" width="5.28515625" style="165" customWidth="1"/>
    <col min="941" max="941" width="4.140625" style="165" customWidth="1"/>
    <col min="942" max="942" width="5" style="165" customWidth="1"/>
    <col min="943" max="944" width="5.42578125" style="165" customWidth="1"/>
    <col min="945" max="945" width="2.5703125" style="165" customWidth="1"/>
    <col min="946" max="946" width="1" style="165" customWidth="1"/>
    <col min="947" max="948" width="7.5703125" style="165" customWidth="1"/>
    <col min="949" max="949" width="1.85546875" style="165" customWidth="1"/>
    <col min="950" max="963" width="7.5703125" style="165" customWidth="1"/>
    <col min="964" max="1178" width="9.140625" style="165"/>
    <col min="1179" max="1179" width="1" style="165" customWidth="1"/>
    <col min="1180" max="1180" width="2.5703125" style="165" customWidth="1"/>
    <col min="1181" max="1181" width="1" style="165" customWidth="1"/>
    <col min="1182" max="1182" width="20.42578125" style="165" customWidth="1"/>
    <col min="1183" max="1184" width="0.5703125" style="165" customWidth="1"/>
    <col min="1185" max="1185" width="5" style="165" customWidth="1"/>
    <col min="1186" max="1186" width="0.42578125" style="165" customWidth="1"/>
    <col min="1187" max="1187" width="5" style="165" customWidth="1"/>
    <col min="1188" max="1188" width="4.28515625" style="165" customWidth="1"/>
    <col min="1189" max="1189" width="5" style="165" customWidth="1"/>
    <col min="1190" max="1190" width="4.42578125" style="165" customWidth="1"/>
    <col min="1191" max="1192" width="5" style="165" customWidth="1"/>
    <col min="1193" max="1193" width="5.28515625" style="165" customWidth="1"/>
    <col min="1194" max="1194" width="4.85546875" style="165" customWidth="1"/>
    <col min="1195" max="1195" width="5" style="165" customWidth="1"/>
    <col min="1196" max="1196" width="5.28515625" style="165" customWidth="1"/>
    <col min="1197" max="1197" width="4.140625" style="165" customWidth="1"/>
    <col min="1198" max="1198" width="5" style="165" customWidth="1"/>
    <col min="1199" max="1200" width="5.42578125" style="165" customWidth="1"/>
    <col min="1201" max="1201" width="2.5703125" style="165" customWidth="1"/>
    <col min="1202" max="1202" width="1" style="165" customWidth="1"/>
    <col min="1203" max="1204" width="7.5703125" style="165" customWidth="1"/>
    <col min="1205" max="1205" width="1.85546875" style="165" customWidth="1"/>
    <col min="1206" max="1219" width="7.5703125" style="165" customWidth="1"/>
    <col min="1220" max="1434" width="9.140625" style="165"/>
    <col min="1435" max="1435" width="1" style="165" customWidth="1"/>
    <col min="1436" max="1436" width="2.5703125" style="165" customWidth="1"/>
    <col min="1437" max="1437" width="1" style="165" customWidth="1"/>
    <col min="1438" max="1438" width="20.42578125" style="165" customWidth="1"/>
    <col min="1439" max="1440" width="0.5703125" style="165" customWidth="1"/>
    <col min="1441" max="1441" width="5" style="165" customWidth="1"/>
    <col min="1442" max="1442" width="0.42578125" style="165" customWidth="1"/>
    <col min="1443" max="1443" width="5" style="165" customWidth="1"/>
    <col min="1444" max="1444" width="4.28515625" style="165" customWidth="1"/>
    <col min="1445" max="1445" width="5" style="165" customWidth="1"/>
    <col min="1446" max="1446" width="4.42578125" style="165" customWidth="1"/>
    <col min="1447" max="1448" width="5" style="165" customWidth="1"/>
    <col min="1449" max="1449" width="5.28515625" style="165" customWidth="1"/>
    <col min="1450" max="1450" width="4.85546875" style="165" customWidth="1"/>
    <col min="1451" max="1451" width="5" style="165" customWidth="1"/>
    <col min="1452" max="1452" width="5.28515625" style="165" customWidth="1"/>
    <col min="1453" max="1453" width="4.140625" style="165" customWidth="1"/>
    <col min="1454" max="1454" width="5" style="165" customWidth="1"/>
    <col min="1455" max="1456" width="5.42578125" style="165" customWidth="1"/>
    <col min="1457" max="1457" width="2.5703125" style="165" customWidth="1"/>
    <col min="1458" max="1458" width="1" style="165" customWidth="1"/>
    <col min="1459" max="1460" width="7.5703125" style="165" customWidth="1"/>
    <col min="1461" max="1461" width="1.85546875" style="165" customWidth="1"/>
    <col min="1462" max="1475" width="7.5703125" style="165" customWidth="1"/>
    <col min="1476" max="1690" width="9.140625" style="165"/>
    <col min="1691" max="1691" width="1" style="165" customWidth="1"/>
    <col min="1692" max="1692" width="2.5703125" style="165" customWidth="1"/>
    <col min="1693" max="1693" width="1" style="165" customWidth="1"/>
    <col min="1694" max="1694" width="20.42578125" style="165" customWidth="1"/>
    <col min="1695" max="1696" width="0.5703125" style="165" customWidth="1"/>
    <col min="1697" max="1697" width="5" style="165" customWidth="1"/>
    <col min="1698" max="1698" width="0.42578125" style="165" customWidth="1"/>
    <col min="1699" max="1699" width="5" style="165" customWidth="1"/>
    <col min="1700" max="1700" width="4.28515625" style="165" customWidth="1"/>
    <col min="1701" max="1701" width="5" style="165" customWidth="1"/>
    <col min="1702" max="1702" width="4.42578125" style="165" customWidth="1"/>
    <col min="1703" max="1704" width="5" style="165" customWidth="1"/>
    <col min="1705" max="1705" width="5.28515625" style="165" customWidth="1"/>
    <col min="1706" max="1706" width="4.85546875" style="165" customWidth="1"/>
    <col min="1707" max="1707" width="5" style="165" customWidth="1"/>
    <col min="1708" max="1708" width="5.28515625" style="165" customWidth="1"/>
    <col min="1709" max="1709" width="4.140625" style="165" customWidth="1"/>
    <col min="1710" max="1710" width="5" style="165" customWidth="1"/>
    <col min="1711" max="1712" width="5.42578125" style="165" customWidth="1"/>
    <col min="1713" max="1713" width="2.5703125" style="165" customWidth="1"/>
    <col min="1714" max="1714" width="1" style="165" customWidth="1"/>
    <col min="1715" max="1716" width="7.5703125" style="165" customWidth="1"/>
    <col min="1717" max="1717" width="1.85546875" style="165" customWidth="1"/>
    <col min="1718" max="1731" width="7.5703125" style="165" customWidth="1"/>
    <col min="1732" max="1946" width="9.140625" style="165"/>
    <col min="1947" max="1947" width="1" style="165" customWidth="1"/>
    <col min="1948" max="1948" width="2.5703125" style="165" customWidth="1"/>
    <col min="1949" max="1949" width="1" style="165" customWidth="1"/>
    <col min="1950" max="1950" width="20.42578125" style="165" customWidth="1"/>
    <col min="1951" max="1952" width="0.5703125" style="165" customWidth="1"/>
    <col min="1953" max="1953" width="5" style="165" customWidth="1"/>
    <col min="1954" max="1954" width="0.42578125" style="165" customWidth="1"/>
    <col min="1955" max="1955" width="5" style="165" customWidth="1"/>
    <col min="1956" max="1956" width="4.28515625" style="165" customWidth="1"/>
    <col min="1957" max="1957" width="5" style="165" customWidth="1"/>
    <col min="1958" max="1958" width="4.42578125" style="165" customWidth="1"/>
    <col min="1959" max="1960" width="5" style="165" customWidth="1"/>
    <col min="1961" max="1961" width="5.28515625" style="165" customWidth="1"/>
    <col min="1962" max="1962" width="4.85546875" style="165" customWidth="1"/>
    <col min="1963" max="1963" width="5" style="165" customWidth="1"/>
    <col min="1964" max="1964" width="5.28515625" style="165" customWidth="1"/>
    <col min="1965" max="1965" width="4.140625" style="165" customWidth="1"/>
    <col min="1966" max="1966" width="5" style="165" customWidth="1"/>
    <col min="1967" max="1968" width="5.42578125" style="165" customWidth="1"/>
    <col min="1969" max="1969" width="2.5703125" style="165" customWidth="1"/>
    <col min="1970" max="1970" width="1" style="165" customWidth="1"/>
    <col min="1971" max="1972" width="7.5703125" style="165" customWidth="1"/>
    <col min="1973" max="1973" width="1.85546875" style="165" customWidth="1"/>
    <col min="1974" max="1987" width="7.5703125" style="165" customWidth="1"/>
    <col min="1988" max="2202" width="9.140625" style="165"/>
    <col min="2203" max="2203" width="1" style="165" customWidth="1"/>
    <col min="2204" max="2204" width="2.5703125" style="165" customWidth="1"/>
    <col min="2205" max="2205" width="1" style="165" customWidth="1"/>
    <col min="2206" max="2206" width="20.42578125" style="165" customWidth="1"/>
    <col min="2207" max="2208" width="0.5703125" style="165" customWidth="1"/>
    <col min="2209" max="2209" width="5" style="165" customWidth="1"/>
    <col min="2210" max="2210" width="0.42578125" style="165" customWidth="1"/>
    <col min="2211" max="2211" width="5" style="165" customWidth="1"/>
    <col min="2212" max="2212" width="4.28515625" style="165" customWidth="1"/>
    <col min="2213" max="2213" width="5" style="165" customWidth="1"/>
    <col min="2214" max="2214" width="4.42578125" style="165" customWidth="1"/>
    <col min="2215" max="2216" width="5" style="165" customWidth="1"/>
    <col min="2217" max="2217" width="5.28515625" style="165" customWidth="1"/>
    <col min="2218" max="2218" width="4.85546875" style="165" customWidth="1"/>
    <col min="2219" max="2219" width="5" style="165" customWidth="1"/>
    <col min="2220" max="2220" width="5.28515625" style="165" customWidth="1"/>
    <col min="2221" max="2221" width="4.140625" style="165" customWidth="1"/>
    <col min="2222" max="2222" width="5" style="165" customWidth="1"/>
    <col min="2223" max="2224" width="5.42578125" style="165" customWidth="1"/>
    <col min="2225" max="2225" width="2.5703125" style="165" customWidth="1"/>
    <col min="2226" max="2226" width="1" style="165" customWidth="1"/>
    <col min="2227" max="2228" width="7.5703125" style="165" customWidth="1"/>
    <col min="2229" max="2229" width="1.85546875" style="165" customWidth="1"/>
    <col min="2230" max="2243" width="7.5703125" style="165" customWidth="1"/>
    <col min="2244" max="2458" width="9.140625" style="165"/>
    <col min="2459" max="2459" width="1" style="165" customWidth="1"/>
    <col min="2460" max="2460" width="2.5703125" style="165" customWidth="1"/>
    <col min="2461" max="2461" width="1" style="165" customWidth="1"/>
    <col min="2462" max="2462" width="20.42578125" style="165" customWidth="1"/>
    <col min="2463" max="2464" width="0.5703125" style="165" customWidth="1"/>
    <col min="2465" max="2465" width="5" style="165" customWidth="1"/>
    <col min="2466" max="2466" width="0.42578125" style="165" customWidth="1"/>
    <col min="2467" max="2467" width="5" style="165" customWidth="1"/>
    <col min="2468" max="2468" width="4.28515625" style="165" customWidth="1"/>
    <col min="2469" max="2469" width="5" style="165" customWidth="1"/>
    <col min="2470" max="2470" width="4.42578125" style="165" customWidth="1"/>
    <col min="2471" max="2472" width="5" style="165" customWidth="1"/>
    <col min="2473" max="2473" width="5.28515625" style="165" customWidth="1"/>
    <col min="2474" max="2474" width="4.85546875" style="165" customWidth="1"/>
    <col min="2475" max="2475" width="5" style="165" customWidth="1"/>
    <col min="2476" max="2476" width="5.28515625" style="165" customWidth="1"/>
    <col min="2477" max="2477" width="4.140625" style="165" customWidth="1"/>
    <col min="2478" max="2478" width="5" style="165" customWidth="1"/>
    <col min="2479" max="2480" width="5.42578125" style="165" customWidth="1"/>
    <col min="2481" max="2481" width="2.5703125" style="165" customWidth="1"/>
    <col min="2482" max="2482" width="1" style="165" customWidth="1"/>
    <col min="2483" max="2484" width="7.5703125" style="165" customWidth="1"/>
    <col min="2485" max="2485" width="1.85546875" style="165" customWidth="1"/>
    <col min="2486" max="2499" width="7.5703125" style="165" customWidth="1"/>
    <col min="2500" max="2714" width="9.140625" style="165"/>
    <col min="2715" max="2715" width="1" style="165" customWidth="1"/>
    <col min="2716" max="2716" width="2.5703125" style="165" customWidth="1"/>
    <col min="2717" max="2717" width="1" style="165" customWidth="1"/>
    <col min="2718" max="2718" width="20.42578125" style="165" customWidth="1"/>
    <col min="2719" max="2720" width="0.5703125" style="165" customWidth="1"/>
    <col min="2721" max="2721" width="5" style="165" customWidth="1"/>
    <col min="2722" max="2722" width="0.42578125" style="165" customWidth="1"/>
    <col min="2723" max="2723" width="5" style="165" customWidth="1"/>
    <col min="2724" max="2724" width="4.28515625" style="165" customWidth="1"/>
    <col min="2725" max="2725" width="5" style="165" customWidth="1"/>
    <col min="2726" max="2726" width="4.42578125" style="165" customWidth="1"/>
    <col min="2727" max="2728" width="5" style="165" customWidth="1"/>
    <col min="2729" max="2729" width="5.28515625" style="165" customWidth="1"/>
    <col min="2730" max="2730" width="4.85546875" style="165" customWidth="1"/>
    <col min="2731" max="2731" width="5" style="165" customWidth="1"/>
    <col min="2732" max="2732" width="5.28515625" style="165" customWidth="1"/>
    <col min="2733" max="2733" width="4.140625" style="165" customWidth="1"/>
    <col min="2734" max="2734" width="5" style="165" customWidth="1"/>
    <col min="2735" max="2736" width="5.42578125" style="165" customWidth="1"/>
    <col min="2737" max="2737" width="2.5703125" style="165" customWidth="1"/>
    <col min="2738" max="2738" width="1" style="165" customWidth="1"/>
    <col min="2739" max="2740" width="7.5703125" style="165" customWidth="1"/>
    <col min="2741" max="2741" width="1.85546875" style="165" customWidth="1"/>
    <col min="2742" max="2755" width="7.5703125" style="165" customWidth="1"/>
    <col min="2756" max="2970" width="9.140625" style="165"/>
    <col min="2971" max="2971" width="1" style="165" customWidth="1"/>
    <col min="2972" max="2972" width="2.5703125" style="165" customWidth="1"/>
    <col min="2973" max="2973" width="1" style="165" customWidth="1"/>
    <col min="2974" max="2974" width="20.42578125" style="165" customWidth="1"/>
    <col min="2975" max="2976" width="0.5703125" style="165" customWidth="1"/>
    <col min="2977" max="2977" width="5" style="165" customWidth="1"/>
    <col min="2978" max="2978" width="0.42578125" style="165" customWidth="1"/>
    <col min="2979" max="2979" width="5" style="165" customWidth="1"/>
    <col min="2980" max="2980" width="4.28515625" style="165" customWidth="1"/>
    <col min="2981" max="2981" width="5" style="165" customWidth="1"/>
    <col min="2982" max="2982" width="4.42578125" style="165" customWidth="1"/>
    <col min="2983" max="2984" width="5" style="165" customWidth="1"/>
    <col min="2985" max="2985" width="5.28515625" style="165" customWidth="1"/>
    <col min="2986" max="2986" width="4.85546875" style="165" customWidth="1"/>
    <col min="2987" max="2987" width="5" style="165" customWidth="1"/>
    <col min="2988" max="2988" width="5.28515625" style="165" customWidth="1"/>
    <col min="2989" max="2989" width="4.140625" style="165" customWidth="1"/>
    <col min="2990" max="2990" width="5" style="165" customWidth="1"/>
    <col min="2991" max="2992" width="5.42578125" style="165" customWidth="1"/>
    <col min="2993" max="2993" width="2.5703125" style="165" customWidth="1"/>
    <col min="2994" max="2994" width="1" style="165" customWidth="1"/>
    <col min="2995" max="2996" width="7.5703125" style="165" customWidth="1"/>
    <col min="2997" max="2997" width="1.85546875" style="165" customWidth="1"/>
    <col min="2998" max="3011" width="7.5703125" style="165" customWidth="1"/>
    <col min="3012" max="3226" width="9.140625" style="165"/>
    <col min="3227" max="3227" width="1" style="165" customWidth="1"/>
    <col min="3228" max="3228" width="2.5703125" style="165" customWidth="1"/>
    <col min="3229" max="3229" width="1" style="165" customWidth="1"/>
    <col min="3230" max="3230" width="20.42578125" style="165" customWidth="1"/>
    <col min="3231" max="3232" width="0.5703125" style="165" customWidth="1"/>
    <col min="3233" max="3233" width="5" style="165" customWidth="1"/>
    <col min="3234" max="3234" width="0.42578125" style="165" customWidth="1"/>
    <col min="3235" max="3235" width="5" style="165" customWidth="1"/>
    <col min="3236" max="3236" width="4.28515625" style="165" customWidth="1"/>
    <col min="3237" max="3237" width="5" style="165" customWidth="1"/>
    <col min="3238" max="3238" width="4.42578125" style="165" customWidth="1"/>
    <col min="3239" max="3240" width="5" style="165" customWidth="1"/>
    <col min="3241" max="3241" width="5.28515625" style="165" customWidth="1"/>
    <col min="3242" max="3242" width="4.85546875" style="165" customWidth="1"/>
    <col min="3243" max="3243" width="5" style="165" customWidth="1"/>
    <col min="3244" max="3244" width="5.28515625" style="165" customWidth="1"/>
    <col min="3245" max="3245" width="4.140625" style="165" customWidth="1"/>
    <col min="3246" max="3246" width="5" style="165" customWidth="1"/>
    <col min="3247" max="3248" width="5.42578125" style="165" customWidth="1"/>
    <col min="3249" max="3249" width="2.5703125" style="165" customWidth="1"/>
    <col min="3250" max="3250" width="1" style="165" customWidth="1"/>
    <col min="3251" max="3252" width="7.5703125" style="165" customWidth="1"/>
    <col min="3253" max="3253" width="1.85546875" style="165" customWidth="1"/>
    <col min="3254" max="3267" width="7.5703125" style="165" customWidth="1"/>
    <col min="3268" max="3482" width="9.140625" style="165"/>
    <col min="3483" max="3483" width="1" style="165" customWidth="1"/>
    <col min="3484" max="3484" width="2.5703125" style="165" customWidth="1"/>
    <col min="3485" max="3485" width="1" style="165" customWidth="1"/>
    <col min="3486" max="3486" width="20.42578125" style="165" customWidth="1"/>
    <col min="3487" max="3488" width="0.5703125" style="165" customWidth="1"/>
    <col min="3489" max="3489" width="5" style="165" customWidth="1"/>
    <col min="3490" max="3490" width="0.42578125" style="165" customWidth="1"/>
    <col min="3491" max="3491" width="5" style="165" customWidth="1"/>
    <col min="3492" max="3492" width="4.28515625" style="165" customWidth="1"/>
    <col min="3493" max="3493" width="5" style="165" customWidth="1"/>
    <col min="3494" max="3494" width="4.42578125" style="165" customWidth="1"/>
    <col min="3495" max="3496" width="5" style="165" customWidth="1"/>
    <col min="3497" max="3497" width="5.28515625" style="165" customWidth="1"/>
    <col min="3498" max="3498" width="4.85546875" style="165" customWidth="1"/>
    <col min="3499" max="3499" width="5" style="165" customWidth="1"/>
    <col min="3500" max="3500" width="5.28515625" style="165" customWidth="1"/>
    <col min="3501" max="3501" width="4.140625" style="165" customWidth="1"/>
    <col min="3502" max="3502" width="5" style="165" customWidth="1"/>
    <col min="3503" max="3504" width="5.42578125" style="165" customWidth="1"/>
    <col min="3505" max="3505" width="2.5703125" style="165" customWidth="1"/>
    <col min="3506" max="3506" width="1" style="165" customWidth="1"/>
    <col min="3507" max="3508" width="7.5703125" style="165" customWidth="1"/>
    <col min="3509" max="3509" width="1.85546875" style="165" customWidth="1"/>
    <col min="3510" max="3523" width="7.5703125" style="165" customWidth="1"/>
    <col min="3524" max="3738" width="9.140625" style="165"/>
    <col min="3739" max="3739" width="1" style="165" customWidth="1"/>
    <col min="3740" max="3740" width="2.5703125" style="165" customWidth="1"/>
    <col min="3741" max="3741" width="1" style="165" customWidth="1"/>
    <col min="3742" max="3742" width="20.42578125" style="165" customWidth="1"/>
    <col min="3743" max="3744" width="0.5703125" style="165" customWidth="1"/>
    <col min="3745" max="3745" width="5" style="165" customWidth="1"/>
    <col min="3746" max="3746" width="0.42578125" style="165" customWidth="1"/>
    <col min="3747" max="3747" width="5" style="165" customWidth="1"/>
    <col min="3748" max="3748" width="4.28515625" style="165" customWidth="1"/>
    <col min="3749" max="3749" width="5" style="165" customWidth="1"/>
    <col min="3750" max="3750" width="4.42578125" style="165" customWidth="1"/>
    <col min="3751" max="3752" width="5" style="165" customWidth="1"/>
    <col min="3753" max="3753" width="5.28515625" style="165" customWidth="1"/>
    <col min="3754" max="3754" width="4.85546875" style="165" customWidth="1"/>
    <col min="3755" max="3755" width="5" style="165" customWidth="1"/>
    <col min="3756" max="3756" width="5.28515625" style="165" customWidth="1"/>
    <col min="3757" max="3757" width="4.140625" style="165" customWidth="1"/>
    <col min="3758" max="3758" width="5" style="165" customWidth="1"/>
    <col min="3759" max="3760" width="5.42578125" style="165" customWidth="1"/>
    <col min="3761" max="3761" width="2.5703125" style="165" customWidth="1"/>
    <col min="3762" max="3762" width="1" style="165" customWidth="1"/>
    <col min="3763" max="3764" width="7.5703125" style="165" customWidth="1"/>
    <col min="3765" max="3765" width="1.85546875" style="165" customWidth="1"/>
    <col min="3766" max="3779" width="7.5703125" style="165" customWidth="1"/>
    <col min="3780" max="3994" width="9.140625" style="165"/>
    <col min="3995" max="3995" width="1" style="165" customWidth="1"/>
    <col min="3996" max="3996" width="2.5703125" style="165" customWidth="1"/>
    <col min="3997" max="3997" width="1" style="165" customWidth="1"/>
    <col min="3998" max="3998" width="20.42578125" style="165" customWidth="1"/>
    <col min="3999" max="4000" width="0.5703125" style="165" customWidth="1"/>
    <col min="4001" max="4001" width="5" style="165" customWidth="1"/>
    <col min="4002" max="4002" width="0.42578125" style="165" customWidth="1"/>
    <col min="4003" max="4003" width="5" style="165" customWidth="1"/>
    <col min="4004" max="4004" width="4.28515625" style="165" customWidth="1"/>
    <col min="4005" max="4005" width="5" style="165" customWidth="1"/>
    <col min="4006" max="4006" width="4.42578125" style="165" customWidth="1"/>
    <col min="4007" max="4008" width="5" style="165" customWidth="1"/>
    <col min="4009" max="4009" width="5.28515625" style="165" customWidth="1"/>
    <col min="4010" max="4010" width="4.85546875" style="165" customWidth="1"/>
    <col min="4011" max="4011" width="5" style="165" customWidth="1"/>
    <col min="4012" max="4012" width="5.28515625" style="165" customWidth="1"/>
    <col min="4013" max="4013" width="4.140625" style="165" customWidth="1"/>
    <col min="4014" max="4014" width="5" style="165" customWidth="1"/>
    <col min="4015" max="4016" width="5.42578125" style="165" customWidth="1"/>
    <col min="4017" max="4017" width="2.5703125" style="165" customWidth="1"/>
    <col min="4018" max="4018" width="1" style="165" customWidth="1"/>
    <col min="4019" max="4020" width="7.5703125" style="165" customWidth="1"/>
    <col min="4021" max="4021" width="1.85546875" style="165" customWidth="1"/>
    <col min="4022" max="4035" width="7.5703125" style="165" customWidth="1"/>
    <col min="4036" max="4250" width="9.140625" style="165"/>
    <col min="4251" max="4251" width="1" style="165" customWidth="1"/>
    <col min="4252" max="4252" width="2.5703125" style="165" customWidth="1"/>
    <col min="4253" max="4253" width="1" style="165" customWidth="1"/>
    <col min="4254" max="4254" width="20.42578125" style="165" customWidth="1"/>
    <col min="4255" max="4256" width="0.5703125" style="165" customWidth="1"/>
    <col min="4257" max="4257" width="5" style="165" customWidth="1"/>
    <col min="4258" max="4258" width="0.42578125" style="165" customWidth="1"/>
    <col min="4259" max="4259" width="5" style="165" customWidth="1"/>
    <col min="4260" max="4260" width="4.28515625" style="165" customWidth="1"/>
    <col min="4261" max="4261" width="5" style="165" customWidth="1"/>
    <col min="4262" max="4262" width="4.42578125" style="165" customWidth="1"/>
    <col min="4263" max="4264" width="5" style="165" customWidth="1"/>
    <col min="4265" max="4265" width="5.28515625" style="165" customWidth="1"/>
    <col min="4266" max="4266" width="4.85546875" style="165" customWidth="1"/>
    <col min="4267" max="4267" width="5" style="165" customWidth="1"/>
    <col min="4268" max="4268" width="5.28515625" style="165" customWidth="1"/>
    <col min="4269" max="4269" width="4.140625" style="165" customWidth="1"/>
    <col min="4270" max="4270" width="5" style="165" customWidth="1"/>
    <col min="4271" max="4272" width="5.42578125" style="165" customWidth="1"/>
    <col min="4273" max="4273" width="2.5703125" style="165" customWidth="1"/>
    <col min="4274" max="4274" width="1" style="165" customWidth="1"/>
    <col min="4275" max="4276" width="7.5703125" style="165" customWidth="1"/>
    <col min="4277" max="4277" width="1.85546875" style="165" customWidth="1"/>
    <col min="4278" max="4291" width="7.5703125" style="165" customWidth="1"/>
    <col min="4292" max="4506" width="9.140625" style="165"/>
    <col min="4507" max="4507" width="1" style="165" customWidth="1"/>
    <col min="4508" max="4508" width="2.5703125" style="165" customWidth="1"/>
    <col min="4509" max="4509" width="1" style="165" customWidth="1"/>
    <col min="4510" max="4510" width="20.42578125" style="165" customWidth="1"/>
    <col min="4511" max="4512" width="0.5703125" style="165" customWidth="1"/>
    <col min="4513" max="4513" width="5" style="165" customWidth="1"/>
    <col min="4514" max="4514" width="0.42578125" style="165" customWidth="1"/>
    <col min="4515" max="4515" width="5" style="165" customWidth="1"/>
    <col min="4516" max="4516" width="4.28515625" style="165" customWidth="1"/>
    <col min="4517" max="4517" width="5" style="165" customWidth="1"/>
    <col min="4518" max="4518" width="4.42578125" style="165" customWidth="1"/>
    <col min="4519" max="4520" width="5" style="165" customWidth="1"/>
    <col min="4521" max="4521" width="5.28515625" style="165" customWidth="1"/>
    <col min="4522" max="4522" width="4.85546875" style="165" customWidth="1"/>
    <col min="4523" max="4523" width="5" style="165" customWidth="1"/>
    <col min="4524" max="4524" width="5.28515625" style="165" customWidth="1"/>
    <col min="4525" max="4525" width="4.140625" style="165" customWidth="1"/>
    <col min="4526" max="4526" width="5" style="165" customWidth="1"/>
    <col min="4527" max="4528" width="5.42578125" style="165" customWidth="1"/>
    <col min="4529" max="4529" width="2.5703125" style="165" customWidth="1"/>
    <col min="4530" max="4530" width="1" style="165" customWidth="1"/>
    <col min="4531" max="4532" width="7.5703125" style="165" customWidth="1"/>
    <col min="4533" max="4533" width="1.85546875" style="165" customWidth="1"/>
    <col min="4534" max="4547" width="7.5703125" style="165" customWidth="1"/>
    <col min="4548" max="4762" width="9.140625" style="165"/>
    <col min="4763" max="4763" width="1" style="165" customWidth="1"/>
    <col min="4764" max="4764" width="2.5703125" style="165" customWidth="1"/>
    <col min="4765" max="4765" width="1" style="165" customWidth="1"/>
    <col min="4766" max="4766" width="20.42578125" style="165" customWidth="1"/>
    <col min="4767" max="4768" width="0.5703125" style="165" customWidth="1"/>
    <col min="4769" max="4769" width="5" style="165" customWidth="1"/>
    <col min="4770" max="4770" width="0.42578125" style="165" customWidth="1"/>
    <col min="4771" max="4771" width="5" style="165" customWidth="1"/>
    <col min="4772" max="4772" width="4.28515625" style="165" customWidth="1"/>
    <col min="4773" max="4773" width="5" style="165" customWidth="1"/>
    <col min="4774" max="4774" width="4.42578125" style="165" customWidth="1"/>
    <col min="4775" max="4776" width="5" style="165" customWidth="1"/>
    <col min="4777" max="4777" width="5.28515625" style="165" customWidth="1"/>
    <col min="4778" max="4778" width="4.85546875" style="165" customWidth="1"/>
    <col min="4779" max="4779" width="5" style="165" customWidth="1"/>
    <col min="4780" max="4780" width="5.28515625" style="165" customWidth="1"/>
    <col min="4781" max="4781" width="4.140625" style="165" customWidth="1"/>
    <col min="4782" max="4782" width="5" style="165" customWidth="1"/>
    <col min="4783" max="4784" width="5.42578125" style="165" customWidth="1"/>
    <col min="4785" max="4785" width="2.5703125" style="165" customWidth="1"/>
    <col min="4786" max="4786" width="1" style="165" customWidth="1"/>
    <col min="4787" max="4788" width="7.5703125" style="165" customWidth="1"/>
    <col min="4789" max="4789" width="1.85546875" style="165" customWidth="1"/>
    <col min="4790" max="4803" width="7.5703125" style="165" customWidth="1"/>
    <col min="4804" max="5018" width="9.140625" style="165"/>
    <col min="5019" max="5019" width="1" style="165" customWidth="1"/>
    <col min="5020" max="5020" width="2.5703125" style="165" customWidth="1"/>
    <col min="5021" max="5021" width="1" style="165" customWidth="1"/>
    <col min="5022" max="5022" width="20.42578125" style="165" customWidth="1"/>
    <col min="5023" max="5024" width="0.5703125" style="165" customWidth="1"/>
    <col min="5025" max="5025" width="5" style="165" customWidth="1"/>
    <col min="5026" max="5026" width="0.42578125" style="165" customWidth="1"/>
    <col min="5027" max="5027" width="5" style="165" customWidth="1"/>
    <col min="5028" max="5028" width="4.28515625" style="165" customWidth="1"/>
    <col min="5029" max="5029" width="5" style="165" customWidth="1"/>
    <col min="5030" max="5030" width="4.42578125" style="165" customWidth="1"/>
    <col min="5031" max="5032" width="5" style="165" customWidth="1"/>
    <col min="5033" max="5033" width="5.28515625" style="165" customWidth="1"/>
    <col min="5034" max="5034" width="4.85546875" style="165" customWidth="1"/>
    <col min="5035" max="5035" width="5" style="165" customWidth="1"/>
    <col min="5036" max="5036" width="5.28515625" style="165" customWidth="1"/>
    <col min="5037" max="5037" width="4.140625" style="165" customWidth="1"/>
    <col min="5038" max="5038" width="5" style="165" customWidth="1"/>
    <col min="5039" max="5040" width="5.42578125" style="165" customWidth="1"/>
    <col min="5041" max="5041" width="2.5703125" style="165" customWidth="1"/>
    <col min="5042" max="5042" width="1" style="165" customWidth="1"/>
    <col min="5043" max="5044" width="7.5703125" style="165" customWidth="1"/>
    <col min="5045" max="5045" width="1.85546875" style="165" customWidth="1"/>
    <col min="5046" max="5059" width="7.5703125" style="165" customWidth="1"/>
    <col min="5060" max="5274" width="9.140625" style="165"/>
    <col min="5275" max="5275" width="1" style="165" customWidth="1"/>
    <col min="5276" max="5276" width="2.5703125" style="165" customWidth="1"/>
    <col min="5277" max="5277" width="1" style="165" customWidth="1"/>
    <col min="5278" max="5278" width="20.42578125" style="165" customWidth="1"/>
    <col min="5279" max="5280" width="0.5703125" style="165" customWidth="1"/>
    <col min="5281" max="5281" width="5" style="165" customWidth="1"/>
    <col min="5282" max="5282" width="0.42578125" style="165" customWidth="1"/>
    <col min="5283" max="5283" width="5" style="165" customWidth="1"/>
    <col min="5284" max="5284" width="4.28515625" style="165" customWidth="1"/>
    <col min="5285" max="5285" width="5" style="165" customWidth="1"/>
    <col min="5286" max="5286" width="4.42578125" style="165" customWidth="1"/>
    <col min="5287" max="5288" width="5" style="165" customWidth="1"/>
    <col min="5289" max="5289" width="5.28515625" style="165" customWidth="1"/>
    <col min="5290" max="5290" width="4.85546875" style="165" customWidth="1"/>
    <col min="5291" max="5291" width="5" style="165" customWidth="1"/>
    <col min="5292" max="5292" width="5.28515625" style="165" customWidth="1"/>
    <col min="5293" max="5293" width="4.140625" style="165" customWidth="1"/>
    <col min="5294" max="5294" width="5" style="165" customWidth="1"/>
    <col min="5295" max="5296" width="5.42578125" style="165" customWidth="1"/>
    <col min="5297" max="5297" width="2.5703125" style="165" customWidth="1"/>
    <col min="5298" max="5298" width="1" style="165" customWidth="1"/>
    <col min="5299" max="5300" width="7.5703125" style="165" customWidth="1"/>
    <col min="5301" max="5301" width="1.85546875" style="165" customWidth="1"/>
    <col min="5302" max="5315" width="7.5703125" style="165" customWidth="1"/>
    <col min="5316" max="5530" width="9.140625" style="165"/>
    <col min="5531" max="5531" width="1" style="165" customWidth="1"/>
    <col min="5532" max="5532" width="2.5703125" style="165" customWidth="1"/>
    <col min="5533" max="5533" width="1" style="165" customWidth="1"/>
    <col min="5534" max="5534" width="20.42578125" style="165" customWidth="1"/>
    <col min="5535" max="5536" width="0.5703125" style="165" customWidth="1"/>
    <col min="5537" max="5537" width="5" style="165" customWidth="1"/>
    <col min="5538" max="5538" width="0.42578125" style="165" customWidth="1"/>
    <col min="5539" max="5539" width="5" style="165" customWidth="1"/>
    <col min="5540" max="5540" width="4.28515625" style="165" customWidth="1"/>
    <col min="5541" max="5541" width="5" style="165" customWidth="1"/>
    <col min="5542" max="5542" width="4.42578125" style="165" customWidth="1"/>
    <col min="5543" max="5544" width="5" style="165" customWidth="1"/>
    <col min="5545" max="5545" width="5.28515625" style="165" customWidth="1"/>
    <col min="5546" max="5546" width="4.85546875" style="165" customWidth="1"/>
    <col min="5547" max="5547" width="5" style="165" customWidth="1"/>
    <col min="5548" max="5548" width="5.28515625" style="165" customWidth="1"/>
    <col min="5549" max="5549" width="4.140625" style="165" customWidth="1"/>
    <col min="5550" max="5550" width="5" style="165" customWidth="1"/>
    <col min="5551" max="5552" width="5.42578125" style="165" customWidth="1"/>
    <col min="5553" max="5553" width="2.5703125" style="165" customWidth="1"/>
    <col min="5554" max="5554" width="1" style="165" customWidth="1"/>
    <col min="5555" max="5556" width="7.5703125" style="165" customWidth="1"/>
    <col min="5557" max="5557" width="1.85546875" style="165" customWidth="1"/>
    <col min="5558" max="5571" width="7.5703125" style="165" customWidth="1"/>
    <col min="5572" max="5786" width="9.140625" style="165"/>
    <col min="5787" max="5787" width="1" style="165" customWidth="1"/>
    <col min="5788" max="5788" width="2.5703125" style="165" customWidth="1"/>
    <col min="5789" max="5789" width="1" style="165" customWidth="1"/>
    <col min="5790" max="5790" width="20.42578125" style="165" customWidth="1"/>
    <col min="5791" max="5792" width="0.5703125" style="165" customWidth="1"/>
    <col min="5793" max="5793" width="5" style="165" customWidth="1"/>
    <col min="5794" max="5794" width="0.42578125" style="165" customWidth="1"/>
    <col min="5795" max="5795" width="5" style="165" customWidth="1"/>
    <col min="5796" max="5796" width="4.28515625" style="165" customWidth="1"/>
    <col min="5797" max="5797" width="5" style="165" customWidth="1"/>
    <col min="5798" max="5798" width="4.42578125" style="165" customWidth="1"/>
    <col min="5799" max="5800" width="5" style="165" customWidth="1"/>
    <col min="5801" max="5801" width="5.28515625" style="165" customWidth="1"/>
    <col min="5802" max="5802" width="4.85546875" style="165" customWidth="1"/>
    <col min="5803" max="5803" width="5" style="165" customWidth="1"/>
    <col min="5804" max="5804" width="5.28515625" style="165" customWidth="1"/>
    <col min="5805" max="5805" width="4.140625" style="165" customWidth="1"/>
    <col min="5806" max="5806" width="5" style="165" customWidth="1"/>
    <col min="5807" max="5808" width="5.42578125" style="165" customWidth="1"/>
    <col min="5809" max="5809" width="2.5703125" style="165" customWidth="1"/>
    <col min="5810" max="5810" width="1" style="165" customWidth="1"/>
    <col min="5811" max="5812" width="7.5703125" style="165" customWidth="1"/>
    <col min="5813" max="5813" width="1.85546875" style="165" customWidth="1"/>
    <col min="5814" max="5827" width="7.5703125" style="165" customWidth="1"/>
    <col min="5828" max="6042" width="9.140625" style="165"/>
    <col min="6043" max="6043" width="1" style="165" customWidth="1"/>
    <col min="6044" max="6044" width="2.5703125" style="165" customWidth="1"/>
    <col min="6045" max="6045" width="1" style="165" customWidth="1"/>
    <col min="6046" max="6046" width="20.42578125" style="165" customWidth="1"/>
    <col min="6047" max="6048" width="0.5703125" style="165" customWidth="1"/>
    <col min="6049" max="6049" width="5" style="165" customWidth="1"/>
    <col min="6050" max="6050" width="0.42578125" style="165" customWidth="1"/>
    <col min="6051" max="6051" width="5" style="165" customWidth="1"/>
    <col min="6052" max="6052" width="4.28515625" style="165" customWidth="1"/>
    <col min="6053" max="6053" width="5" style="165" customWidth="1"/>
    <col min="6054" max="6054" width="4.42578125" style="165" customWidth="1"/>
    <col min="6055" max="6056" width="5" style="165" customWidth="1"/>
    <col min="6057" max="6057" width="5.28515625" style="165" customWidth="1"/>
    <col min="6058" max="6058" width="4.85546875" style="165" customWidth="1"/>
    <col min="6059" max="6059" width="5" style="165" customWidth="1"/>
    <col min="6060" max="6060" width="5.28515625" style="165" customWidth="1"/>
    <col min="6061" max="6061" width="4.140625" style="165" customWidth="1"/>
    <col min="6062" max="6062" width="5" style="165" customWidth="1"/>
    <col min="6063" max="6064" width="5.42578125" style="165" customWidth="1"/>
    <col min="6065" max="6065" width="2.5703125" style="165" customWidth="1"/>
    <col min="6066" max="6066" width="1" style="165" customWidth="1"/>
    <col min="6067" max="6068" width="7.5703125" style="165" customWidth="1"/>
    <col min="6069" max="6069" width="1.85546875" style="165" customWidth="1"/>
    <col min="6070" max="6083" width="7.5703125" style="165" customWidth="1"/>
    <col min="6084" max="6298" width="9.140625" style="165"/>
    <col min="6299" max="6299" width="1" style="165" customWidth="1"/>
    <col min="6300" max="6300" width="2.5703125" style="165" customWidth="1"/>
    <col min="6301" max="6301" width="1" style="165" customWidth="1"/>
    <col min="6302" max="6302" width="20.42578125" style="165" customWidth="1"/>
    <col min="6303" max="6304" width="0.5703125" style="165" customWidth="1"/>
    <col min="6305" max="6305" width="5" style="165" customWidth="1"/>
    <col min="6306" max="6306" width="0.42578125" style="165" customWidth="1"/>
    <col min="6307" max="6307" width="5" style="165" customWidth="1"/>
    <col min="6308" max="6308" width="4.28515625" style="165" customWidth="1"/>
    <col min="6309" max="6309" width="5" style="165" customWidth="1"/>
    <col min="6310" max="6310" width="4.42578125" style="165" customWidth="1"/>
    <col min="6311" max="6312" width="5" style="165" customWidth="1"/>
    <col min="6313" max="6313" width="5.28515625" style="165" customWidth="1"/>
    <col min="6314" max="6314" width="4.85546875" style="165" customWidth="1"/>
    <col min="6315" max="6315" width="5" style="165" customWidth="1"/>
    <col min="6316" max="6316" width="5.28515625" style="165" customWidth="1"/>
    <col min="6317" max="6317" width="4.140625" style="165" customWidth="1"/>
    <col min="6318" max="6318" width="5" style="165" customWidth="1"/>
    <col min="6319" max="6320" width="5.42578125" style="165" customWidth="1"/>
    <col min="6321" max="6321" width="2.5703125" style="165" customWidth="1"/>
    <col min="6322" max="6322" width="1" style="165" customWidth="1"/>
    <col min="6323" max="6324" width="7.5703125" style="165" customWidth="1"/>
    <col min="6325" max="6325" width="1.85546875" style="165" customWidth="1"/>
    <col min="6326" max="6339" width="7.5703125" style="165" customWidth="1"/>
    <col min="6340" max="6554" width="9.140625" style="165"/>
    <col min="6555" max="6555" width="1" style="165" customWidth="1"/>
    <col min="6556" max="6556" width="2.5703125" style="165" customWidth="1"/>
    <col min="6557" max="6557" width="1" style="165" customWidth="1"/>
    <col min="6558" max="6558" width="20.42578125" style="165" customWidth="1"/>
    <col min="6559" max="6560" width="0.5703125" style="165" customWidth="1"/>
    <col min="6561" max="6561" width="5" style="165" customWidth="1"/>
    <col min="6562" max="6562" width="0.42578125" style="165" customWidth="1"/>
    <col min="6563" max="6563" width="5" style="165" customWidth="1"/>
    <col min="6564" max="6564" width="4.28515625" style="165" customWidth="1"/>
    <col min="6565" max="6565" width="5" style="165" customWidth="1"/>
    <col min="6566" max="6566" width="4.42578125" style="165" customWidth="1"/>
    <col min="6567" max="6568" width="5" style="165" customWidth="1"/>
    <col min="6569" max="6569" width="5.28515625" style="165" customWidth="1"/>
    <col min="6570" max="6570" width="4.85546875" style="165" customWidth="1"/>
    <col min="6571" max="6571" width="5" style="165" customWidth="1"/>
    <col min="6572" max="6572" width="5.28515625" style="165" customWidth="1"/>
    <col min="6573" max="6573" width="4.140625" style="165" customWidth="1"/>
    <col min="6574" max="6574" width="5" style="165" customWidth="1"/>
    <col min="6575" max="6576" width="5.42578125" style="165" customWidth="1"/>
    <col min="6577" max="6577" width="2.5703125" style="165" customWidth="1"/>
    <col min="6578" max="6578" width="1" style="165" customWidth="1"/>
    <col min="6579" max="6580" width="7.5703125" style="165" customWidth="1"/>
    <col min="6581" max="6581" width="1.85546875" style="165" customWidth="1"/>
    <col min="6582" max="6595" width="7.5703125" style="165" customWidth="1"/>
    <col min="6596" max="6810" width="9.140625" style="165"/>
    <col min="6811" max="6811" width="1" style="165" customWidth="1"/>
    <col min="6812" max="6812" width="2.5703125" style="165" customWidth="1"/>
    <col min="6813" max="6813" width="1" style="165" customWidth="1"/>
    <col min="6814" max="6814" width="20.42578125" style="165" customWidth="1"/>
    <col min="6815" max="6816" width="0.5703125" style="165" customWidth="1"/>
    <col min="6817" max="6817" width="5" style="165" customWidth="1"/>
    <col min="6818" max="6818" width="0.42578125" style="165" customWidth="1"/>
    <col min="6819" max="6819" width="5" style="165" customWidth="1"/>
    <col min="6820" max="6820" width="4.28515625" style="165" customWidth="1"/>
    <col min="6821" max="6821" width="5" style="165" customWidth="1"/>
    <col min="6822" max="6822" width="4.42578125" style="165" customWidth="1"/>
    <col min="6823" max="6824" width="5" style="165" customWidth="1"/>
    <col min="6825" max="6825" width="5.28515625" style="165" customWidth="1"/>
    <col min="6826" max="6826" width="4.85546875" style="165" customWidth="1"/>
    <col min="6827" max="6827" width="5" style="165" customWidth="1"/>
    <col min="6828" max="6828" width="5.28515625" style="165" customWidth="1"/>
    <col min="6829" max="6829" width="4.140625" style="165" customWidth="1"/>
    <col min="6830" max="6830" width="5" style="165" customWidth="1"/>
    <col min="6831" max="6832" width="5.42578125" style="165" customWidth="1"/>
    <col min="6833" max="6833" width="2.5703125" style="165" customWidth="1"/>
    <col min="6834" max="6834" width="1" style="165" customWidth="1"/>
    <col min="6835" max="6836" width="7.5703125" style="165" customWidth="1"/>
    <col min="6837" max="6837" width="1.85546875" style="165" customWidth="1"/>
    <col min="6838" max="6851" width="7.5703125" style="165" customWidth="1"/>
    <col min="6852" max="7066" width="9.140625" style="165"/>
    <col min="7067" max="7067" width="1" style="165" customWidth="1"/>
    <col min="7068" max="7068" width="2.5703125" style="165" customWidth="1"/>
    <col min="7069" max="7069" width="1" style="165" customWidth="1"/>
    <col min="7070" max="7070" width="20.42578125" style="165" customWidth="1"/>
    <col min="7071" max="7072" width="0.5703125" style="165" customWidth="1"/>
    <col min="7073" max="7073" width="5" style="165" customWidth="1"/>
    <col min="7074" max="7074" width="0.42578125" style="165" customWidth="1"/>
    <col min="7075" max="7075" width="5" style="165" customWidth="1"/>
    <col min="7076" max="7076" width="4.28515625" style="165" customWidth="1"/>
    <col min="7077" max="7077" width="5" style="165" customWidth="1"/>
    <col min="7078" max="7078" width="4.42578125" style="165" customWidth="1"/>
    <col min="7079" max="7080" width="5" style="165" customWidth="1"/>
    <col min="7081" max="7081" width="5.28515625" style="165" customWidth="1"/>
    <col min="7082" max="7082" width="4.85546875" style="165" customWidth="1"/>
    <col min="7083" max="7083" width="5" style="165" customWidth="1"/>
    <col min="7084" max="7084" width="5.28515625" style="165" customWidth="1"/>
    <col min="7085" max="7085" width="4.140625" style="165" customWidth="1"/>
    <col min="7086" max="7086" width="5" style="165" customWidth="1"/>
    <col min="7087" max="7088" width="5.42578125" style="165" customWidth="1"/>
    <col min="7089" max="7089" width="2.5703125" style="165" customWidth="1"/>
    <col min="7090" max="7090" width="1" style="165" customWidth="1"/>
    <col min="7091" max="7092" width="7.5703125" style="165" customWidth="1"/>
    <col min="7093" max="7093" width="1.85546875" style="165" customWidth="1"/>
    <col min="7094" max="7107" width="7.5703125" style="165" customWidth="1"/>
    <col min="7108" max="7322" width="9.140625" style="165"/>
    <col min="7323" max="7323" width="1" style="165" customWidth="1"/>
    <col min="7324" max="7324" width="2.5703125" style="165" customWidth="1"/>
    <col min="7325" max="7325" width="1" style="165" customWidth="1"/>
    <col min="7326" max="7326" width="20.42578125" style="165" customWidth="1"/>
    <col min="7327" max="7328" width="0.5703125" style="165" customWidth="1"/>
    <col min="7329" max="7329" width="5" style="165" customWidth="1"/>
    <col min="7330" max="7330" width="0.42578125" style="165" customWidth="1"/>
    <col min="7331" max="7331" width="5" style="165" customWidth="1"/>
    <col min="7332" max="7332" width="4.28515625" style="165" customWidth="1"/>
    <col min="7333" max="7333" width="5" style="165" customWidth="1"/>
    <col min="7334" max="7334" width="4.42578125" style="165" customWidth="1"/>
    <col min="7335" max="7336" width="5" style="165" customWidth="1"/>
    <col min="7337" max="7337" width="5.28515625" style="165" customWidth="1"/>
    <col min="7338" max="7338" width="4.85546875" style="165" customWidth="1"/>
    <col min="7339" max="7339" width="5" style="165" customWidth="1"/>
    <col min="7340" max="7340" width="5.28515625" style="165" customWidth="1"/>
    <col min="7341" max="7341" width="4.140625" style="165" customWidth="1"/>
    <col min="7342" max="7342" width="5" style="165" customWidth="1"/>
    <col min="7343" max="7344" width="5.42578125" style="165" customWidth="1"/>
    <col min="7345" max="7345" width="2.5703125" style="165" customWidth="1"/>
    <col min="7346" max="7346" width="1" style="165" customWidth="1"/>
    <col min="7347" max="7348" width="7.5703125" style="165" customWidth="1"/>
    <col min="7349" max="7349" width="1.85546875" style="165" customWidth="1"/>
    <col min="7350" max="7363" width="7.5703125" style="165" customWidth="1"/>
    <col min="7364" max="7578" width="9.140625" style="165"/>
    <col min="7579" max="7579" width="1" style="165" customWidth="1"/>
    <col min="7580" max="7580" width="2.5703125" style="165" customWidth="1"/>
    <col min="7581" max="7581" width="1" style="165" customWidth="1"/>
    <col min="7582" max="7582" width="20.42578125" style="165" customWidth="1"/>
    <col min="7583" max="7584" width="0.5703125" style="165" customWidth="1"/>
    <col min="7585" max="7585" width="5" style="165" customWidth="1"/>
    <col min="7586" max="7586" width="0.42578125" style="165" customWidth="1"/>
    <col min="7587" max="7587" width="5" style="165" customWidth="1"/>
    <col min="7588" max="7588" width="4.28515625" style="165" customWidth="1"/>
    <col min="7589" max="7589" width="5" style="165" customWidth="1"/>
    <col min="7590" max="7590" width="4.42578125" style="165" customWidth="1"/>
    <col min="7591" max="7592" width="5" style="165" customWidth="1"/>
    <col min="7593" max="7593" width="5.28515625" style="165" customWidth="1"/>
    <col min="7594" max="7594" width="4.85546875" style="165" customWidth="1"/>
    <col min="7595" max="7595" width="5" style="165" customWidth="1"/>
    <col min="7596" max="7596" width="5.28515625" style="165" customWidth="1"/>
    <col min="7597" max="7597" width="4.140625" style="165" customWidth="1"/>
    <col min="7598" max="7598" width="5" style="165" customWidth="1"/>
    <col min="7599" max="7600" width="5.42578125" style="165" customWidth="1"/>
    <col min="7601" max="7601" width="2.5703125" style="165" customWidth="1"/>
    <col min="7602" max="7602" width="1" style="165" customWidth="1"/>
    <col min="7603" max="7604" width="7.5703125" style="165" customWidth="1"/>
    <col min="7605" max="7605" width="1.85546875" style="165" customWidth="1"/>
    <col min="7606" max="7619" width="7.5703125" style="165" customWidth="1"/>
    <col min="7620" max="7834" width="9.140625" style="165"/>
    <col min="7835" max="7835" width="1" style="165" customWidth="1"/>
    <col min="7836" max="7836" width="2.5703125" style="165" customWidth="1"/>
    <col min="7837" max="7837" width="1" style="165" customWidth="1"/>
    <col min="7838" max="7838" width="20.42578125" style="165" customWidth="1"/>
    <col min="7839" max="7840" width="0.5703125" style="165" customWidth="1"/>
    <col min="7841" max="7841" width="5" style="165" customWidth="1"/>
    <col min="7842" max="7842" width="0.42578125" style="165" customWidth="1"/>
    <col min="7843" max="7843" width="5" style="165" customWidth="1"/>
    <col min="7844" max="7844" width="4.28515625" style="165" customWidth="1"/>
    <col min="7845" max="7845" width="5" style="165" customWidth="1"/>
    <col min="7846" max="7846" width="4.42578125" style="165" customWidth="1"/>
    <col min="7847" max="7848" width="5" style="165" customWidth="1"/>
    <col min="7849" max="7849" width="5.28515625" style="165" customWidth="1"/>
    <col min="7850" max="7850" width="4.85546875" style="165" customWidth="1"/>
    <col min="7851" max="7851" width="5" style="165" customWidth="1"/>
    <col min="7852" max="7852" width="5.28515625" style="165" customWidth="1"/>
    <col min="7853" max="7853" width="4.140625" style="165" customWidth="1"/>
    <col min="7854" max="7854" width="5" style="165" customWidth="1"/>
    <col min="7855" max="7856" width="5.42578125" style="165" customWidth="1"/>
    <col min="7857" max="7857" width="2.5703125" style="165" customWidth="1"/>
    <col min="7858" max="7858" width="1" style="165" customWidth="1"/>
    <col min="7859" max="7860" width="7.5703125" style="165" customWidth="1"/>
    <col min="7861" max="7861" width="1.85546875" style="165" customWidth="1"/>
    <col min="7862" max="7875" width="7.5703125" style="165" customWidth="1"/>
    <col min="7876" max="8090" width="9.140625" style="165"/>
    <col min="8091" max="8091" width="1" style="165" customWidth="1"/>
    <col min="8092" max="8092" width="2.5703125" style="165" customWidth="1"/>
    <col min="8093" max="8093" width="1" style="165" customWidth="1"/>
    <col min="8094" max="8094" width="20.42578125" style="165" customWidth="1"/>
    <col min="8095" max="8096" width="0.5703125" style="165" customWidth="1"/>
    <col min="8097" max="8097" width="5" style="165" customWidth="1"/>
    <col min="8098" max="8098" width="0.42578125" style="165" customWidth="1"/>
    <col min="8099" max="8099" width="5" style="165" customWidth="1"/>
    <col min="8100" max="8100" width="4.28515625" style="165" customWidth="1"/>
    <col min="8101" max="8101" width="5" style="165" customWidth="1"/>
    <col min="8102" max="8102" width="4.42578125" style="165" customWidth="1"/>
    <col min="8103" max="8104" width="5" style="165" customWidth="1"/>
    <col min="8105" max="8105" width="5.28515625" style="165" customWidth="1"/>
    <col min="8106" max="8106" width="4.85546875" style="165" customWidth="1"/>
    <col min="8107" max="8107" width="5" style="165" customWidth="1"/>
    <col min="8108" max="8108" width="5.28515625" style="165" customWidth="1"/>
    <col min="8109" max="8109" width="4.140625" style="165" customWidth="1"/>
    <col min="8110" max="8110" width="5" style="165" customWidth="1"/>
    <col min="8111" max="8112" width="5.42578125" style="165" customWidth="1"/>
    <col min="8113" max="8113" width="2.5703125" style="165" customWidth="1"/>
    <col min="8114" max="8114" width="1" style="165" customWidth="1"/>
    <col min="8115" max="8116" width="7.5703125" style="165" customWidth="1"/>
    <col min="8117" max="8117" width="1.85546875" style="165" customWidth="1"/>
    <col min="8118" max="8131" width="7.5703125" style="165" customWidth="1"/>
    <col min="8132" max="8346" width="9.140625" style="165"/>
    <col min="8347" max="8347" width="1" style="165" customWidth="1"/>
    <col min="8348" max="8348" width="2.5703125" style="165" customWidth="1"/>
    <col min="8349" max="8349" width="1" style="165" customWidth="1"/>
    <col min="8350" max="8350" width="20.42578125" style="165" customWidth="1"/>
    <col min="8351" max="8352" width="0.5703125" style="165" customWidth="1"/>
    <col min="8353" max="8353" width="5" style="165" customWidth="1"/>
    <col min="8354" max="8354" width="0.42578125" style="165" customWidth="1"/>
    <col min="8355" max="8355" width="5" style="165" customWidth="1"/>
    <col min="8356" max="8356" width="4.28515625" style="165" customWidth="1"/>
    <col min="8357" max="8357" width="5" style="165" customWidth="1"/>
    <col min="8358" max="8358" width="4.42578125" style="165" customWidth="1"/>
    <col min="8359" max="8360" width="5" style="165" customWidth="1"/>
    <col min="8361" max="8361" width="5.28515625" style="165" customWidth="1"/>
    <col min="8362" max="8362" width="4.85546875" style="165" customWidth="1"/>
    <col min="8363" max="8363" width="5" style="165" customWidth="1"/>
    <col min="8364" max="8364" width="5.28515625" style="165" customWidth="1"/>
    <col min="8365" max="8365" width="4.140625" style="165" customWidth="1"/>
    <col min="8366" max="8366" width="5" style="165" customWidth="1"/>
    <col min="8367" max="8368" width="5.42578125" style="165" customWidth="1"/>
    <col min="8369" max="8369" width="2.5703125" style="165" customWidth="1"/>
    <col min="8370" max="8370" width="1" style="165" customWidth="1"/>
    <col min="8371" max="8372" width="7.5703125" style="165" customWidth="1"/>
    <col min="8373" max="8373" width="1.85546875" style="165" customWidth="1"/>
    <col min="8374" max="8387" width="7.5703125" style="165" customWidth="1"/>
    <col min="8388" max="8602" width="9.140625" style="165"/>
    <col min="8603" max="8603" width="1" style="165" customWidth="1"/>
    <col min="8604" max="8604" width="2.5703125" style="165" customWidth="1"/>
    <col min="8605" max="8605" width="1" style="165" customWidth="1"/>
    <col min="8606" max="8606" width="20.42578125" style="165" customWidth="1"/>
    <col min="8607" max="8608" width="0.5703125" style="165" customWidth="1"/>
    <col min="8609" max="8609" width="5" style="165" customWidth="1"/>
    <col min="8610" max="8610" width="0.42578125" style="165" customWidth="1"/>
    <col min="8611" max="8611" width="5" style="165" customWidth="1"/>
    <col min="8612" max="8612" width="4.28515625" style="165" customWidth="1"/>
    <col min="8613" max="8613" width="5" style="165" customWidth="1"/>
    <col min="8614" max="8614" width="4.42578125" style="165" customWidth="1"/>
    <col min="8615" max="8616" width="5" style="165" customWidth="1"/>
    <col min="8617" max="8617" width="5.28515625" style="165" customWidth="1"/>
    <col min="8618" max="8618" width="4.85546875" style="165" customWidth="1"/>
    <col min="8619" max="8619" width="5" style="165" customWidth="1"/>
    <col min="8620" max="8620" width="5.28515625" style="165" customWidth="1"/>
    <col min="8621" max="8621" width="4.140625" style="165" customWidth="1"/>
    <col min="8622" max="8622" width="5" style="165" customWidth="1"/>
    <col min="8623" max="8624" width="5.42578125" style="165" customWidth="1"/>
    <col min="8625" max="8625" width="2.5703125" style="165" customWidth="1"/>
    <col min="8626" max="8626" width="1" style="165" customWidth="1"/>
    <col min="8627" max="8628" width="7.5703125" style="165" customWidth="1"/>
    <col min="8629" max="8629" width="1.85546875" style="165" customWidth="1"/>
    <col min="8630" max="8643" width="7.5703125" style="165" customWidth="1"/>
    <col min="8644" max="8858" width="9.140625" style="165"/>
    <col min="8859" max="8859" width="1" style="165" customWidth="1"/>
    <col min="8860" max="8860" width="2.5703125" style="165" customWidth="1"/>
    <col min="8861" max="8861" width="1" style="165" customWidth="1"/>
    <col min="8862" max="8862" width="20.42578125" style="165" customWidth="1"/>
    <col min="8863" max="8864" width="0.5703125" style="165" customWidth="1"/>
    <col min="8865" max="8865" width="5" style="165" customWidth="1"/>
    <col min="8866" max="8866" width="0.42578125" style="165" customWidth="1"/>
    <col min="8867" max="8867" width="5" style="165" customWidth="1"/>
    <col min="8868" max="8868" width="4.28515625" style="165" customWidth="1"/>
    <col min="8869" max="8869" width="5" style="165" customWidth="1"/>
    <col min="8870" max="8870" width="4.42578125" style="165" customWidth="1"/>
    <col min="8871" max="8872" width="5" style="165" customWidth="1"/>
    <col min="8873" max="8873" width="5.28515625" style="165" customWidth="1"/>
    <col min="8874" max="8874" width="4.85546875" style="165" customWidth="1"/>
    <col min="8875" max="8875" width="5" style="165" customWidth="1"/>
    <col min="8876" max="8876" width="5.28515625" style="165" customWidth="1"/>
    <col min="8877" max="8877" width="4.140625" style="165" customWidth="1"/>
    <col min="8878" max="8878" width="5" style="165" customWidth="1"/>
    <col min="8879" max="8880" width="5.42578125" style="165" customWidth="1"/>
    <col min="8881" max="8881" width="2.5703125" style="165" customWidth="1"/>
    <col min="8882" max="8882" width="1" style="165" customWidth="1"/>
    <col min="8883" max="8884" width="7.5703125" style="165" customWidth="1"/>
    <col min="8885" max="8885" width="1.85546875" style="165" customWidth="1"/>
    <col min="8886" max="8899" width="7.5703125" style="165" customWidth="1"/>
    <col min="8900" max="9114" width="9.140625" style="165"/>
    <col min="9115" max="9115" width="1" style="165" customWidth="1"/>
    <col min="9116" max="9116" width="2.5703125" style="165" customWidth="1"/>
    <col min="9117" max="9117" width="1" style="165" customWidth="1"/>
    <col min="9118" max="9118" width="20.42578125" style="165" customWidth="1"/>
    <col min="9119" max="9120" width="0.5703125" style="165" customWidth="1"/>
    <col min="9121" max="9121" width="5" style="165" customWidth="1"/>
    <col min="9122" max="9122" width="0.42578125" style="165" customWidth="1"/>
    <col min="9123" max="9123" width="5" style="165" customWidth="1"/>
    <col min="9124" max="9124" width="4.28515625" style="165" customWidth="1"/>
    <col min="9125" max="9125" width="5" style="165" customWidth="1"/>
    <col min="9126" max="9126" width="4.42578125" style="165" customWidth="1"/>
    <col min="9127" max="9128" width="5" style="165" customWidth="1"/>
    <col min="9129" max="9129" width="5.28515625" style="165" customWidth="1"/>
    <col min="9130" max="9130" width="4.85546875" style="165" customWidth="1"/>
    <col min="9131" max="9131" width="5" style="165" customWidth="1"/>
    <col min="9132" max="9132" width="5.28515625" style="165" customWidth="1"/>
    <col min="9133" max="9133" width="4.140625" style="165" customWidth="1"/>
    <col min="9134" max="9134" width="5" style="165" customWidth="1"/>
    <col min="9135" max="9136" width="5.42578125" style="165" customWidth="1"/>
    <col min="9137" max="9137" width="2.5703125" style="165" customWidth="1"/>
    <col min="9138" max="9138" width="1" style="165" customWidth="1"/>
    <col min="9139" max="9140" width="7.5703125" style="165" customWidth="1"/>
    <col min="9141" max="9141" width="1.85546875" style="165" customWidth="1"/>
    <col min="9142" max="9155" width="7.5703125" style="165" customWidth="1"/>
    <col min="9156" max="9370" width="9.140625" style="165"/>
    <col min="9371" max="9371" width="1" style="165" customWidth="1"/>
    <col min="9372" max="9372" width="2.5703125" style="165" customWidth="1"/>
    <col min="9373" max="9373" width="1" style="165" customWidth="1"/>
    <col min="9374" max="9374" width="20.42578125" style="165" customWidth="1"/>
    <col min="9375" max="9376" width="0.5703125" style="165" customWidth="1"/>
    <col min="9377" max="9377" width="5" style="165" customWidth="1"/>
    <col min="9378" max="9378" width="0.42578125" style="165" customWidth="1"/>
    <col min="9379" max="9379" width="5" style="165" customWidth="1"/>
    <col min="9380" max="9380" width="4.28515625" style="165" customWidth="1"/>
    <col min="9381" max="9381" width="5" style="165" customWidth="1"/>
    <col min="9382" max="9382" width="4.42578125" style="165" customWidth="1"/>
    <col min="9383" max="9384" width="5" style="165" customWidth="1"/>
    <col min="9385" max="9385" width="5.28515625" style="165" customWidth="1"/>
    <col min="9386" max="9386" width="4.85546875" style="165" customWidth="1"/>
    <col min="9387" max="9387" width="5" style="165" customWidth="1"/>
    <col min="9388" max="9388" width="5.28515625" style="165" customWidth="1"/>
    <col min="9389" max="9389" width="4.140625" style="165" customWidth="1"/>
    <col min="9390" max="9390" width="5" style="165" customWidth="1"/>
    <col min="9391" max="9392" width="5.42578125" style="165" customWidth="1"/>
    <col min="9393" max="9393" width="2.5703125" style="165" customWidth="1"/>
    <col min="9394" max="9394" width="1" style="165" customWidth="1"/>
    <col min="9395" max="9396" width="7.5703125" style="165" customWidth="1"/>
    <col min="9397" max="9397" width="1.85546875" style="165" customWidth="1"/>
    <col min="9398" max="9411" width="7.5703125" style="165" customWidth="1"/>
    <col min="9412" max="9626" width="9.140625" style="165"/>
    <col min="9627" max="9627" width="1" style="165" customWidth="1"/>
    <col min="9628" max="9628" width="2.5703125" style="165" customWidth="1"/>
    <col min="9629" max="9629" width="1" style="165" customWidth="1"/>
    <col min="9630" max="9630" width="20.42578125" style="165" customWidth="1"/>
    <col min="9631" max="9632" width="0.5703125" style="165" customWidth="1"/>
    <col min="9633" max="9633" width="5" style="165" customWidth="1"/>
    <col min="9634" max="9634" width="0.42578125" style="165" customWidth="1"/>
    <col min="9635" max="9635" width="5" style="165" customWidth="1"/>
    <col min="9636" max="9636" width="4.28515625" style="165" customWidth="1"/>
    <col min="9637" max="9637" width="5" style="165" customWidth="1"/>
    <col min="9638" max="9638" width="4.42578125" style="165" customWidth="1"/>
    <col min="9639" max="9640" width="5" style="165" customWidth="1"/>
    <col min="9641" max="9641" width="5.28515625" style="165" customWidth="1"/>
    <col min="9642" max="9642" width="4.85546875" style="165" customWidth="1"/>
    <col min="9643" max="9643" width="5" style="165" customWidth="1"/>
    <col min="9644" max="9644" width="5.28515625" style="165" customWidth="1"/>
    <col min="9645" max="9645" width="4.140625" style="165" customWidth="1"/>
    <col min="9646" max="9646" width="5" style="165" customWidth="1"/>
    <col min="9647" max="9648" width="5.42578125" style="165" customWidth="1"/>
    <col min="9649" max="9649" width="2.5703125" style="165" customWidth="1"/>
    <col min="9650" max="9650" width="1" style="165" customWidth="1"/>
    <col min="9651" max="9652" width="7.5703125" style="165" customWidth="1"/>
    <col min="9653" max="9653" width="1.85546875" style="165" customWidth="1"/>
    <col min="9654" max="9667" width="7.5703125" style="165" customWidth="1"/>
    <col min="9668" max="9882" width="9.140625" style="165"/>
    <col min="9883" max="9883" width="1" style="165" customWidth="1"/>
    <col min="9884" max="9884" width="2.5703125" style="165" customWidth="1"/>
    <col min="9885" max="9885" width="1" style="165" customWidth="1"/>
    <col min="9886" max="9886" width="20.42578125" style="165" customWidth="1"/>
    <col min="9887" max="9888" width="0.5703125" style="165" customWidth="1"/>
    <col min="9889" max="9889" width="5" style="165" customWidth="1"/>
    <col min="9890" max="9890" width="0.42578125" style="165" customWidth="1"/>
    <col min="9891" max="9891" width="5" style="165" customWidth="1"/>
    <col min="9892" max="9892" width="4.28515625" style="165" customWidth="1"/>
    <col min="9893" max="9893" width="5" style="165" customWidth="1"/>
    <col min="9894" max="9894" width="4.42578125" style="165" customWidth="1"/>
    <col min="9895" max="9896" width="5" style="165" customWidth="1"/>
    <col min="9897" max="9897" width="5.28515625" style="165" customWidth="1"/>
    <col min="9898" max="9898" width="4.85546875" style="165" customWidth="1"/>
    <col min="9899" max="9899" width="5" style="165" customWidth="1"/>
    <col min="9900" max="9900" width="5.28515625" style="165" customWidth="1"/>
    <col min="9901" max="9901" width="4.140625" style="165" customWidth="1"/>
    <col min="9902" max="9902" width="5" style="165" customWidth="1"/>
    <col min="9903" max="9904" width="5.42578125" style="165" customWidth="1"/>
    <col min="9905" max="9905" width="2.5703125" style="165" customWidth="1"/>
    <col min="9906" max="9906" width="1" style="165" customWidth="1"/>
    <col min="9907" max="9908" width="7.5703125" style="165" customWidth="1"/>
    <col min="9909" max="9909" width="1.85546875" style="165" customWidth="1"/>
    <col min="9910" max="9923" width="7.5703125" style="165" customWidth="1"/>
    <col min="9924" max="10138" width="9.140625" style="165"/>
    <col min="10139" max="10139" width="1" style="165" customWidth="1"/>
    <col min="10140" max="10140" width="2.5703125" style="165" customWidth="1"/>
    <col min="10141" max="10141" width="1" style="165" customWidth="1"/>
    <col min="10142" max="10142" width="20.42578125" style="165" customWidth="1"/>
    <col min="10143" max="10144" width="0.5703125" style="165" customWidth="1"/>
    <col min="10145" max="10145" width="5" style="165" customWidth="1"/>
    <col min="10146" max="10146" width="0.42578125" style="165" customWidth="1"/>
    <col min="10147" max="10147" width="5" style="165" customWidth="1"/>
    <col min="10148" max="10148" width="4.28515625" style="165" customWidth="1"/>
    <col min="10149" max="10149" width="5" style="165" customWidth="1"/>
    <col min="10150" max="10150" width="4.42578125" style="165" customWidth="1"/>
    <col min="10151" max="10152" width="5" style="165" customWidth="1"/>
    <col min="10153" max="10153" width="5.28515625" style="165" customWidth="1"/>
    <col min="10154" max="10154" width="4.85546875" style="165" customWidth="1"/>
    <col min="10155" max="10155" width="5" style="165" customWidth="1"/>
    <col min="10156" max="10156" width="5.28515625" style="165" customWidth="1"/>
    <col min="10157" max="10157" width="4.140625" style="165" customWidth="1"/>
    <col min="10158" max="10158" width="5" style="165" customWidth="1"/>
    <col min="10159" max="10160" width="5.42578125" style="165" customWidth="1"/>
    <col min="10161" max="10161" width="2.5703125" style="165" customWidth="1"/>
    <col min="10162" max="10162" width="1" style="165" customWidth="1"/>
    <col min="10163" max="10164" width="7.5703125" style="165" customWidth="1"/>
    <col min="10165" max="10165" width="1.85546875" style="165" customWidth="1"/>
    <col min="10166" max="10179" width="7.5703125" style="165" customWidth="1"/>
    <col min="10180" max="10394" width="9.140625" style="165"/>
    <col min="10395" max="10395" width="1" style="165" customWidth="1"/>
    <col min="10396" max="10396" width="2.5703125" style="165" customWidth="1"/>
    <col min="10397" max="10397" width="1" style="165" customWidth="1"/>
    <col min="10398" max="10398" width="20.42578125" style="165" customWidth="1"/>
    <col min="10399" max="10400" width="0.5703125" style="165" customWidth="1"/>
    <col min="10401" max="10401" width="5" style="165" customWidth="1"/>
    <col min="10402" max="10402" width="0.42578125" style="165" customWidth="1"/>
    <col min="10403" max="10403" width="5" style="165" customWidth="1"/>
    <col min="10404" max="10404" width="4.28515625" style="165" customWidth="1"/>
    <col min="10405" max="10405" width="5" style="165" customWidth="1"/>
    <col min="10406" max="10406" width="4.42578125" style="165" customWidth="1"/>
    <col min="10407" max="10408" width="5" style="165" customWidth="1"/>
    <col min="10409" max="10409" width="5.28515625" style="165" customWidth="1"/>
    <col min="10410" max="10410" width="4.85546875" style="165" customWidth="1"/>
    <col min="10411" max="10411" width="5" style="165" customWidth="1"/>
    <col min="10412" max="10412" width="5.28515625" style="165" customWidth="1"/>
    <col min="10413" max="10413" width="4.140625" style="165" customWidth="1"/>
    <col min="10414" max="10414" width="5" style="165" customWidth="1"/>
    <col min="10415" max="10416" width="5.42578125" style="165" customWidth="1"/>
    <col min="10417" max="10417" width="2.5703125" style="165" customWidth="1"/>
    <col min="10418" max="10418" width="1" style="165" customWidth="1"/>
    <col min="10419" max="10420" width="7.5703125" style="165" customWidth="1"/>
    <col min="10421" max="10421" width="1.85546875" style="165" customWidth="1"/>
    <col min="10422" max="10435" width="7.5703125" style="165" customWidth="1"/>
    <col min="10436" max="10650" width="9.140625" style="165"/>
    <col min="10651" max="10651" width="1" style="165" customWidth="1"/>
    <col min="10652" max="10652" width="2.5703125" style="165" customWidth="1"/>
    <col min="10653" max="10653" width="1" style="165" customWidth="1"/>
    <col min="10654" max="10654" width="20.42578125" style="165" customWidth="1"/>
    <col min="10655" max="10656" width="0.5703125" style="165" customWidth="1"/>
    <col min="10657" max="10657" width="5" style="165" customWidth="1"/>
    <col min="10658" max="10658" width="0.42578125" style="165" customWidth="1"/>
    <col min="10659" max="10659" width="5" style="165" customWidth="1"/>
    <col min="10660" max="10660" width="4.28515625" style="165" customWidth="1"/>
    <col min="10661" max="10661" width="5" style="165" customWidth="1"/>
    <col min="10662" max="10662" width="4.42578125" style="165" customWidth="1"/>
    <col min="10663" max="10664" width="5" style="165" customWidth="1"/>
    <col min="10665" max="10665" width="5.28515625" style="165" customWidth="1"/>
    <col min="10666" max="10666" width="4.85546875" style="165" customWidth="1"/>
    <col min="10667" max="10667" width="5" style="165" customWidth="1"/>
    <col min="10668" max="10668" width="5.28515625" style="165" customWidth="1"/>
    <col min="10669" max="10669" width="4.140625" style="165" customWidth="1"/>
    <col min="10670" max="10670" width="5" style="165" customWidth="1"/>
    <col min="10671" max="10672" width="5.42578125" style="165" customWidth="1"/>
    <col min="10673" max="10673" width="2.5703125" style="165" customWidth="1"/>
    <col min="10674" max="10674" width="1" style="165" customWidth="1"/>
    <col min="10675" max="10676" width="7.5703125" style="165" customWidth="1"/>
    <col min="10677" max="10677" width="1.85546875" style="165" customWidth="1"/>
    <col min="10678" max="10691" width="7.5703125" style="165" customWidth="1"/>
    <col min="10692" max="10906" width="9.140625" style="165"/>
    <col min="10907" max="10907" width="1" style="165" customWidth="1"/>
    <col min="10908" max="10908" width="2.5703125" style="165" customWidth="1"/>
    <col min="10909" max="10909" width="1" style="165" customWidth="1"/>
    <col min="10910" max="10910" width="20.42578125" style="165" customWidth="1"/>
    <col min="10911" max="10912" width="0.5703125" style="165" customWidth="1"/>
    <col min="10913" max="10913" width="5" style="165" customWidth="1"/>
    <col min="10914" max="10914" width="0.42578125" style="165" customWidth="1"/>
    <col min="10915" max="10915" width="5" style="165" customWidth="1"/>
    <col min="10916" max="10916" width="4.28515625" style="165" customWidth="1"/>
    <col min="10917" max="10917" width="5" style="165" customWidth="1"/>
    <col min="10918" max="10918" width="4.42578125" style="165" customWidth="1"/>
    <col min="10919" max="10920" width="5" style="165" customWidth="1"/>
    <col min="10921" max="10921" width="5.28515625" style="165" customWidth="1"/>
    <col min="10922" max="10922" width="4.85546875" style="165" customWidth="1"/>
    <col min="10923" max="10923" width="5" style="165" customWidth="1"/>
    <col min="10924" max="10924" width="5.28515625" style="165" customWidth="1"/>
    <col min="10925" max="10925" width="4.140625" style="165" customWidth="1"/>
    <col min="10926" max="10926" width="5" style="165" customWidth="1"/>
    <col min="10927" max="10928" width="5.42578125" style="165" customWidth="1"/>
    <col min="10929" max="10929" width="2.5703125" style="165" customWidth="1"/>
    <col min="10930" max="10930" width="1" style="165" customWidth="1"/>
    <col min="10931" max="10932" width="7.5703125" style="165" customWidth="1"/>
    <col min="10933" max="10933" width="1.85546875" style="165" customWidth="1"/>
    <col min="10934" max="10947" width="7.5703125" style="165" customWidth="1"/>
    <col min="10948" max="11162" width="9.140625" style="165"/>
    <col min="11163" max="11163" width="1" style="165" customWidth="1"/>
    <col min="11164" max="11164" width="2.5703125" style="165" customWidth="1"/>
    <col min="11165" max="11165" width="1" style="165" customWidth="1"/>
    <col min="11166" max="11166" width="20.42578125" style="165" customWidth="1"/>
    <col min="11167" max="11168" width="0.5703125" style="165" customWidth="1"/>
    <col min="11169" max="11169" width="5" style="165" customWidth="1"/>
    <col min="11170" max="11170" width="0.42578125" style="165" customWidth="1"/>
    <col min="11171" max="11171" width="5" style="165" customWidth="1"/>
    <col min="11172" max="11172" width="4.28515625" style="165" customWidth="1"/>
    <col min="11173" max="11173" width="5" style="165" customWidth="1"/>
    <col min="11174" max="11174" width="4.42578125" style="165" customWidth="1"/>
    <col min="11175" max="11176" width="5" style="165" customWidth="1"/>
    <col min="11177" max="11177" width="5.28515625" style="165" customWidth="1"/>
    <col min="11178" max="11178" width="4.85546875" style="165" customWidth="1"/>
    <col min="11179" max="11179" width="5" style="165" customWidth="1"/>
    <col min="11180" max="11180" width="5.28515625" style="165" customWidth="1"/>
    <col min="11181" max="11181" width="4.140625" style="165" customWidth="1"/>
    <col min="11182" max="11182" width="5" style="165" customWidth="1"/>
    <col min="11183" max="11184" width="5.42578125" style="165" customWidth="1"/>
    <col min="11185" max="11185" width="2.5703125" style="165" customWidth="1"/>
    <col min="11186" max="11186" width="1" style="165" customWidth="1"/>
    <col min="11187" max="11188" width="7.5703125" style="165" customWidth="1"/>
    <col min="11189" max="11189" width="1.85546875" style="165" customWidth="1"/>
    <col min="11190" max="11203" width="7.5703125" style="165" customWidth="1"/>
    <col min="11204" max="11418" width="9.140625" style="165"/>
    <col min="11419" max="11419" width="1" style="165" customWidth="1"/>
    <col min="11420" max="11420" width="2.5703125" style="165" customWidth="1"/>
    <col min="11421" max="11421" width="1" style="165" customWidth="1"/>
    <col min="11422" max="11422" width="20.42578125" style="165" customWidth="1"/>
    <col min="11423" max="11424" width="0.5703125" style="165" customWidth="1"/>
    <col min="11425" max="11425" width="5" style="165" customWidth="1"/>
    <col min="11426" max="11426" width="0.42578125" style="165" customWidth="1"/>
    <col min="11427" max="11427" width="5" style="165" customWidth="1"/>
    <col min="11428" max="11428" width="4.28515625" style="165" customWidth="1"/>
    <col min="11429" max="11429" width="5" style="165" customWidth="1"/>
    <col min="11430" max="11430" width="4.42578125" style="165" customWidth="1"/>
    <col min="11431" max="11432" width="5" style="165" customWidth="1"/>
    <col min="11433" max="11433" width="5.28515625" style="165" customWidth="1"/>
    <col min="11434" max="11434" width="4.85546875" style="165" customWidth="1"/>
    <col min="11435" max="11435" width="5" style="165" customWidth="1"/>
    <col min="11436" max="11436" width="5.28515625" style="165" customWidth="1"/>
    <col min="11437" max="11437" width="4.140625" style="165" customWidth="1"/>
    <col min="11438" max="11438" width="5" style="165" customWidth="1"/>
    <col min="11439" max="11440" width="5.42578125" style="165" customWidth="1"/>
    <col min="11441" max="11441" width="2.5703125" style="165" customWidth="1"/>
    <col min="11442" max="11442" width="1" style="165" customWidth="1"/>
    <col min="11443" max="11444" width="7.5703125" style="165" customWidth="1"/>
    <col min="11445" max="11445" width="1.85546875" style="165" customWidth="1"/>
    <col min="11446" max="11459" width="7.5703125" style="165" customWidth="1"/>
    <col min="11460" max="11674" width="9.140625" style="165"/>
    <col min="11675" max="11675" width="1" style="165" customWidth="1"/>
    <col min="11676" max="11676" width="2.5703125" style="165" customWidth="1"/>
    <col min="11677" max="11677" width="1" style="165" customWidth="1"/>
    <col min="11678" max="11678" width="20.42578125" style="165" customWidth="1"/>
    <col min="11679" max="11680" width="0.5703125" style="165" customWidth="1"/>
    <col min="11681" max="11681" width="5" style="165" customWidth="1"/>
    <col min="11682" max="11682" width="0.42578125" style="165" customWidth="1"/>
    <col min="11683" max="11683" width="5" style="165" customWidth="1"/>
    <col min="11684" max="11684" width="4.28515625" style="165" customWidth="1"/>
    <col min="11685" max="11685" width="5" style="165" customWidth="1"/>
    <col min="11686" max="11686" width="4.42578125" style="165" customWidth="1"/>
    <col min="11687" max="11688" width="5" style="165" customWidth="1"/>
    <col min="11689" max="11689" width="5.28515625" style="165" customWidth="1"/>
    <col min="11690" max="11690" width="4.85546875" style="165" customWidth="1"/>
    <col min="11691" max="11691" width="5" style="165" customWidth="1"/>
    <col min="11692" max="11692" width="5.28515625" style="165" customWidth="1"/>
    <col min="11693" max="11693" width="4.140625" style="165" customWidth="1"/>
    <col min="11694" max="11694" width="5" style="165" customWidth="1"/>
    <col min="11695" max="11696" width="5.42578125" style="165" customWidth="1"/>
    <col min="11697" max="11697" width="2.5703125" style="165" customWidth="1"/>
    <col min="11698" max="11698" width="1" style="165" customWidth="1"/>
    <col min="11699" max="11700" width="7.5703125" style="165" customWidth="1"/>
    <col min="11701" max="11701" width="1.85546875" style="165" customWidth="1"/>
    <col min="11702" max="11715" width="7.5703125" style="165" customWidth="1"/>
    <col min="11716" max="11930" width="9.140625" style="165"/>
    <col min="11931" max="11931" width="1" style="165" customWidth="1"/>
    <col min="11932" max="11932" width="2.5703125" style="165" customWidth="1"/>
    <col min="11933" max="11933" width="1" style="165" customWidth="1"/>
    <col min="11934" max="11934" width="20.42578125" style="165" customWidth="1"/>
    <col min="11935" max="11936" width="0.5703125" style="165" customWidth="1"/>
    <col min="11937" max="11937" width="5" style="165" customWidth="1"/>
    <col min="11938" max="11938" width="0.42578125" style="165" customWidth="1"/>
    <col min="11939" max="11939" width="5" style="165" customWidth="1"/>
    <col min="11940" max="11940" width="4.28515625" style="165" customWidth="1"/>
    <col min="11941" max="11941" width="5" style="165" customWidth="1"/>
    <col min="11942" max="11942" width="4.42578125" style="165" customWidth="1"/>
    <col min="11943" max="11944" width="5" style="165" customWidth="1"/>
    <col min="11945" max="11945" width="5.28515625" style="165" customWidth="1"/>
    <col min="11946" max="11946" width="4.85546875" style="165" customWidth="1"/>
    <col min="11947" max="11947" width="5" style="165" customWidth="1"/>
    <col min="11948" max="11948" width="5.28515625" style="165" customWidth="1"/>
    <col min="11949" max="11949" width="4.140625" style="165" customWidth="1"/>
    <col min="11950" max="11950" width="5" style="165" customWidth="1"/>
    <col min="11951" max="11952" width="5.42578125" style="165" customWidth="1"/>
    <col min="11953" max="11953" width="2.5703125" style="165" customWidth="1"/>
    <col min="11954" max="11954" width="1" style="165" customWidth="1"/>
    <col min="11955" max="11956" width="7.5703125" style="165" customWidth="1"/>
    <col min="11957" max="11957" width="1.85546875" style="165" customWidth="1"/>
    <col min="11958" max="11971" width="7.5703125" style="165" customWidth="1"/>
    <col min="11972" max="12186" width="9.140625" style="165"/>
    <col min="12187" max="12187" width="1" style="165" customWidth="1"/>
    <col min="12188" max="12188" width="2.5703125" style="165" customWidth="1"/>
    <col min="12189" max="12189" width="1" style="165" customWidth="1"/>
    <col min="12190" max="12190" width="20.42578125" style="165" customWidth="1"/>
    <col min="12191" max="12192" width="0.5703125" style="165" customWidth="1"/>
    <col min="12193" max="12193" width="5" style="165" customWidth="1"/>
    <col min="12194" max="12194" width="0.42578125" style="165" customWidth="1"/>
    <col min="12195" max="12195" width="5" style="165" customWidth="1"/>
    <col min="12196" max="12196" width="4.28515625" style="165" customWidth="1"/>
    <col min="12197" max="12197" width="5" style="165" customWidth="1"/>
    <col min="12198" max="12198" width="4.42578125" style="165" customWidth="1"/>
    <col min="12199" max="12200" width="5" style="165" customWidth="1"/>
    <col min="12201" max="12201" width="5.28515625" style="165" customWidth="1"/>
    <col min="12202" max="12202" width="4.85546875" style="165" customWidth="1"/>
    <col min="12203" max="12203" width="5" style="165" customWidth="1"/>
    <col min="12204" max="12204" width="5.28515625" style="165" customWidth="1"/>
    <col min="12205" max="12205" width="4.140625" style="165" customWidth="1"/>
    <col min="12206" max="12206" width="5" style="165" customWidth="1"/>
    <col min="12207" max="12208" width="5.42578125" style="165" customWidth="1"/>
    <col min="12209" max="12209" width="2.5703125" style="165" customWidth="1"/>
    <col min="12210" max="12210" width="1" style="165" customWidth="1"/>
    <col min="12211" max="12212" width="7.5703125" style="165" customWidth="1"/>
    <col min="12213" max="12213" width="1.85546875" style="165" customWidth="1"/>
    <col min="12214" max="12227" width="7.5703125" style="165" customWidth="1"/>
    <col min="12228" max="12442" width="9.140625" style="165"/>
    <col min="12443" max="12443" width="1" style="165" customWidth="1"/>
    <col min="12444" max="12444" width="2.5703125" style="165" customWidth="1"/>
    <col min="12445" max="12445" width="1" style="165" customWidth="1"/>
    <col min="12446" max="12446" width="20.42578125" style="165" customWidth="1"/>
    <col min="12447" max="12448" width="0.5703125" style="165" customWidth="1"/>
    <col min="12449" max="12449" width="5" style="165" customWidth="1"/>
    <col min="12450" max="12450" width="0.42578125" style="165" customWidth="1"/>
    <col min="12451" max="12451" width="5" style="165" customWidth="1"/>
    <col min="12452" max="12452" width="4.28515625" style="165" customWidth="1"/>
    <col min="12453" max="12453" width="5" style="165" customWidth="1"/>
    <col min="12454" max="12454" width="4.42578125" style="165" customWidth="1"/>
    <col min="12455" max="12456" width="5" style="165" customWidth="1"/>
    <col min="12457" max="12457" width="5.28515625" style="165" customWidth="1"/>
    <col min="12458" max="12458" width="4.85546875" style="165" customWidth="1"/>
    <col min="12459" max="12459" width="5" style="165" customWidth="1"/>
    <col min="12460" max="12460" width="5.28515625" style="165" customWidth="1"/>
    <col min="12461" max="12461" width="4.140625" style="165" customWidth="1"/>
    <col min="12462" max="12462" width="5" style="165" customWidth="1"/>
    <col min="12463" max="12464" width="5.42578125" style="165" customWidth="1"/>
    <col min="12465" max="12465" width="2.5703125" style="165" customWidth="1"/>
    <col min="12466" max="12466" width="1" style="165" customWidth="1"/>
    <col min="12467" max="12468" width="7.5703125" style="165" customWidth="1"/>
    <col min="12469" max="12469" width="1.85546875" style="165" customWidth="1"/>
    <col min="12470" max="12483" width="7.5703125" style="165" customWidth="1"/>
    <col min="12484" max="12698" width="9.140625" style="165"/>
    <col min="12699" max="12699" width="1" style="165" customWidth="1"/>
    <col min="12700" max="12700" width="2.5703125" style="165" customWidth="1"/>
    <col min="12701" max="12701" width="1" style="165" customWidth="1"/>
    <col min="12702" max="12702" width="20.42578125" style="165" customWidth="1"/>
    <col min="12703" max="12704" width="0.5703125" style="165" customWidth="1"/>
    <col min="12705" max="12705" width="5" style="165" customWidth="1"/>
    <col min="12706" max="12706" width="0.42578125" style="165" customWidth="1"/>
    <col min="12707" max="12707" width="5" style="165" customWidth="1"/>
    <col min="12708" max="12708" width="4.28515625" style="165" customWidth="1"/>
    <col min="12709" max="12709" width="5" style="165" customWidth="1"/>
    <col min="12710" max="12710" width="4.42578125" style="165" customWidth="1"/>
    <col min="12711" max="12712" width="5" style="165" customWidth="1"/>
    <col min="12713" max="12713" width="5.28515625" style="165" customWidth="1"/>
    <col min="12714" max="12714" width="4.85546875" style="165" customWidth="1"/>
    <col min="12715" max="12715" width="5" style="165" customWidth="1"/>
    <col min="12716" max="12716" width="5.28515625" style="165" customWidth="1"/>
    <col min="12717" max="12717" width="4.140625" style="165" customWidth="1"/>
    <col min="12718" max="12718" width="5" style="165" customWidth="1"/>
    <col min="12719" max="12720" width="5.42578125" style="165" customWidth="1"/>
    <col min="12721" max="12721" width="2.5703125" style="165" customWidth="1"/>
    <col min="12722" max="12722" width="1" style="165" customWidth="1"/>
    <col min="12723" max="12724" width="7.5703125" style="165" customWidth="1"/>
    <col min="12725" max="12725" width="1.85546875" style="165" customWidth="1"/>
    <col min="12726" max="12739" width="7.5703125" style="165" customWidth="1"/>
    <col min="12740" max="12954" width="9.140625" style="165"/>
    <col min="12955" max="12955" width="1" style="165" customWidth="1"/>
    <col min="12956" max="12956" width="2.5703125" style="165" customWidth="1"/>
    <col min="12957" max="12957" width="1" style="165" customWidth="1"/>
    <col min="12958" max="12958" width="20.42578125" style="165" customWidth="1"/>
    <col min="12959" max="12960" width="0.5703125" style="165" customWidth="1"/>
    <col min="12961" max="12961" width="5" style="165" customWidth="1"/>
    <col min="12962" max="12962" width="0.42578125" style="165" customWidth="1"/>
    <col min="12963" max="12963" width="5" style="165" customWidth="1"/>
    <col min="12964" max="12964" width="4.28515625" style="165" customWidth="1"/>
    <col min="12965" max="12965" width="5" style="165" customWidth="1"/>
    <col min="12966" max="12966" width="4.42578125" style="165" customWidth="1"/>
    <col min="12967" max="12968" width="5" style="165" customWidth="1"/>
    <col min="12969" max="12969" width="5.28515625" style="165" customWidth="1"/>
    <col min="12970" max="12970" width="4.85546875" style="165" customWidth="1"/>
    <col min="12971" max="12971" width="5" style="165" customWidth="1"/>
    <col min="12972" max="12972" width="5.28515625" style="165" customWidth="1"/>
    <col min="12973" max="12973" width="4.140625" style="165" customWidth="1"/>
    <col min="12974" max="12974" width="5" style="165" customWidth="1"/>
    <col min="12975" max="12976" width="5.42578125" style="165" customWidth="1"/>
    <col min="12977" max="12977" width="2.5703125" style="165" customWidth="1"/>
    <col min="12978" max="12978" width="1" style="165" customWidth="1"/>
    <col min="12979" max="12980" width="7.5703125" style="165" customWidth="1"/>
    <col min="12981" max="12981" width="1.85546875" style="165" customWidth="1"/>
    <col min="12982" max="12995" width="7.5703125" style="165" customWidth="1"/>
    <col min="12996" max="13210" width="9.140625" style="165"/>
    <col min="13211" max="13211" width="1" style="165" customWidth="1"/>
    <col min="13212" max="13212" width="2.5703125" style="165" customWidth="1"/>
    <col min="13213" max="13213" width="1" style="165" customWidth="1"/>
    <col min="13214" max="13214" width="20.42578125" style="165" customWidth="1"/>
    <col min="13215" max="13216" width="0.5703125" style="165" customWidth="1"/>
    <col min="13217" max="13217" width="5" style="165" customWidth="1"/>
    <col min="13218" max="13218" width="0.42578125" style="165" customWidth="1"/>
    <col min="13219" max="13219" width="5" style="165" customWidth="1"/>
    <col min="13220" max="13220" width="4.28515625" style="165" customWidth="1"/>
    <col min="13221" max="13221" width="5" style="165" customWidth="1"/>
    <col min="13222" max="13222" width="4.42578125" style="165" customWidth="1"/>
    <col min="13223" max="13224" width="5" style="165" customWidth="1"/>
    <col min="13225" max="13225" width="5.28515625" style="165" customWidth="1"/>
    <col min="13226" max="13226" width="4.85546875" style="165" customWidth="1"/>
    <col min="13227" max="13227" width="5" style="165" customWidth="1"/>
    <col min="13228" max="13228" width="5.28515625" style="165" customWidth="1"/>
    <col min="13229" max="13229" width="4.140625" style="165" customWidth="1"/>
    <col min="13230" max="13230" width="5" style="165" customWidth="1"/>
    <col min="13231" max="13232" width="5.42578125" style="165" customWidth="1"/>
    <col min="13233" max="13233" width="2.5703125" style="165" customWidth="1"/>
    <col min="13234" max="13234" width="1" style="165" customWidth="1"/>
    <col min="13235" max="13236" width="7.5703125" style="165" customWidth="1"/>
    <col min="13237" max="13237" width="1.85546875" style="165" customWidth="1"/>
    <col min="13238" max="13251" width="7.5703125" style="165" customWidth="1"/>
    <col min="13252" max="13466" width="9.140625" style="165"/>
    <col min="13467" max="13467" width="1" style="165" customWidth="1"/>
    <col min="13468" max="13468" width="2.5703125" style="165" customWidth="1"/>
    <col min="13469" max="13469" width="1" style="165" customWidth="1"/>
    <col min="13470" max="13470" width="20.42578125" style="165" customWidth="1"/>
    <col min="13471" max="13472" width="0.5703125" style="165" customWidth="1"/>
    <col min="13473" max="13473" width="5" style="165" customWidth="1"/>
    <col min="13474" max="13474" width="0.42578125" style="165" customWidth="1"/>
    <col min="13475" max="13475" width="5" style="165" customWidth="1"/>
    <col min="13476" max="13476" width="4.28515625" style="165" customWidth="1"/>
    <col min="13477" max="13477" width="5" style="165" customWidth="1"/>
    <col min="13478" max="13478" width="4.42578125" style="165" customWidth="1"/>
    <col min="13479" max="13480" width="5" style="165" customWidth="1"/>
    <col min="13481" max="13481" width="5.28515625" style="165" customWidth="1"/>
    <col min="13482" max="13482" width="4.85546875" style="165" customWidth="1"/>
    <col min="13483" max="13483" width="5" style="165" customWidth="1"/>
    <col min="13484" max="13484" width="5.28515625" style="165" customWidth="1"/>
    <col min="13485" max="13485" width="4.140625" style="165" customWidth="1"/>
    <col min="13486" max="13486" width="5" style="165" customWidth="1"/>
    <col min="13487" max="13488" width="5.42578125" style="165" customWidth="1"/>
    <col min="13489" max="13489" width="2.5703125" style="165" customWidth="1"/>
    <col min="13490" max="13490" width="1" style="165" customWidth="1"/>
    <col min="13491" max="13492" width="7.5703125" style="165" customWidth="1"/>
    <col min="13493" max="13493" width="1.85546875" style="165" customWidth="1"/>
    <col min="13494" max="13507" width="7.5703125" style="165" customWidth="1"/>
    <col min="13508" max="13722" width="9.140625" style="165"/>
    <col min="13723" max="13723" width="1" style="165" customWidth="1"/>
    <col min="13724" max="13724" width="2.5703125" style="165" customWidth="1"/>
    <col min="13725" max="13725" width="1" style="165" customWidth="1"/>
    <col min="13726" max="13726" width="20.42578125" style="165" customWidth="1"/>
    <col min="13727" max="13728" width="0.5703125" style="165" customWidth="1"/>
    <col min="13729" max="13729" width="5" style="165" customWidth="1"/>
    <col min="13730" max="13730" width="0.42578125" style="165" customWidth="1"/>
    <col min="13731" max="13731" width="5" style="165" customWidth="1"/>
    <col min="13732" max="13732" width="4.28515625" style="165" customWidth="1"/>
    <col min="13733" max="13733" width="5" style="165" customWidth="1"/>
    <col min="13734" max="13734" width="4.42578125" style="165" customWidth="1"/>
    <col min="13735" max="13736" width="5" style="165" customWidth="1"/>
    <col min="13737" max="13737" width="5.28515625" style="165" customWidth="1"/>
    <col min="13738" max="13738" width="4.85546875" style="165" customWidth="1"/>
    <col min="13739" max="13739" width="5" style="165" customWidth="1"/>
    <col min="13740" max="13740" width="5.28515625" style="165" customWidth="1"/>
    <col min="13741" max="13741" width="4.140625" style="165" customWidth="1"/>
    <col min="13742" max="13742" width="5" style="165" customWidth="1"/>
    <col min="13743" max="13744" width="5.42578125" style="165" customWidth="1"/>
    <col min="13745" max="13745" width="2.5703125" style="165" customWidth="1"/>
    <col min="13746" max="13746" width="1" style="165" customWidth="1"/>
    <col min="13747" max="13748" width="7.5703125" style="165" customWidth="1"/>
    <col min="13749" max="13749" width="1.85546875" style="165" customWidth="1"/>
    <col min="13750" max="13763" width="7.5703125" style="165" customWidth="1"/>
    <col min="13764" max="13978" width="9.140625" style="165"/>
    <col min="13979" max="13979" width="1" style="165" customWidth="1"/>
    <col min="13980" max="13980" width="2.5703125" style="165" customWidth="1"/>
    <col min="13981" max="13981" width="1" style="165" customWidth="1"/>
    <col min="13982" max="13982" width="20.42578125" style="165" customWidth="1"/>
    <col min="13983" max="13984" width="0.5703125" style="165" customWidth="1"/>
    <col min="13985" max="13985" width="5" style="165" customWidth="1"/>
    <col min="13986" max="13986" width="0.42578125" style="165" customWidth="1"/>
    <col min="13987" max="13987" width="5" style="165" customWidth="1"/>
    <col min="13988" max="13988" width="4.28515625" style="165" customWidth="1"/>
    <col min="13989" max="13989" width="5" style="165" customWidth="1"/>
    <col min="13990" max="13990" width="4.42578125" style="165" customWidth="1"/>
    <col min="13991" max="13992" width="5" style="165" customWidth="1"/>
    <col min="13993" max="13993" width="5.28515625" style="165" customWidth="1"/>
    <col min="13994" max="13994" width="4.85546875" style="165" customWidth="1"/>
    <col min="13995" max="13995" width="5" style="165" customWidth="1"/>
    <col min="13996" max="13996" width="5.28515625" style="165" customWidth="1"/>
    <col min="13997" max="13997" width="4.140625" style="165" customWidth="1"/>
    <col min="13998" max="13998" width="5" style="165" customWidth="1"/>
    <col min="13999" max="14000" width="5.42578125" style="165" customWidth="1"/>
    <col min="14001" max="14001" width="2.5703125" style="165" customWidth="1"/>
    <col min="14002" max="14002" width="1" style="165" customWidth="1"/>
    <col min="14003" max="14004" width="7.5703125" style="165" customWidth="1"/>
    <col min="14005" max="14005" width="1.85546875" style="165" customWidth="1"/>
    <col min="14006" max="14019" width="7.5703125" style="165" customWidth="1"/>
    <col min="14020" max="14234" width="9.140625" style="165"/>
    <col min="14235" max="14235" width="1" style="165" customWidth="1"/>
    <col min="14236" max="14236" width="2.5703125" style="165" customWidth="1"/>
    <col min="14237" max="14237" width="1" style="165" customWidth="1"/>
    <col min="14238" max="14238" width="20.42578125" style="165" customWidth="1"/>
    <col min="14239" max="14240" width="0.5703125" style="165" customWidth="1"/>
    <col min="14241" max="14241" width="5" style="165" customWidth="1"/>
    <col min="14242" max="14242" width="0.42578125" style="165" customWidth="1"/>
    <col min="14243" max="14243" width="5" style="165" customWidth="1"/>
    <col min="14244" max="14244" width="4.28515625" style="165" customWidth="1"/>
    <col min="14245" max="14245" width="5" style="165" customWidth="1"/>
    <col min="14246" max="14246" width="4.42578125" style="165" customWidth="1"/>
    <col min="14247" max="14248" width="5" style="165" customWidth="1"/>
    <col min="14249" max="14249" width="5.28515625" style="165" customWidth="1"/>
    <col min="14250" max="14250" width="4.85546875" style="165" customWidth="1"/>
    <col min="14251" max="14251" width="5" style="165" customWidth="1"/>
    <col min="14252" max="14252" width="5.28515625" style="165" customWidth="1"/>
    <col min="14253" max="14253" width="4.140625" style="165" customWidth="1"/>
    <col min="14254" max="14254" width="5" style="165" customWidth="1"/>
    <col min="14255" max="14256" width="5.42578125" style="165" customWidth="1"/>
    <col min="14257" max="14257" width="2.5703125" style="165" customWidth="1"/>
    <col min="14258" max="14258" width="1" style="165" customWidth="1"/>
    <col min="14259" max="14260" width="7.5703125" style="165" customWidth="1"/>
    <col min="14261" max="14261" width="1.85546875" style="165" customWidth="1"/>
    <col min="14262" max="14275" width="7.5703125" style="165" customWidth="1"/>
    <col min="14276" max="14490" width="9.140625" style="165"/>
    <col min="14491" max="14491" width="1" style="165" customWidth="1"/>
    <col min="14492" max="14492" width="2.5703125" style="165" customWidth="1"/>
    <col min="14493" max="14493" width="1" style="165" customWidth="1"/>
    <col min="14494" max="14494" width="20.42578125" style="165" customWidth="1"/>
    <col min="14495" max="14496" width="0.5703125" style="165" customWidth="1"/>
    <col min="14497" max="14497" width="5" style="165" customWidth="1"/>
    <col min="14498" max="14498" width="0.42578125" style="165" customWidth="1"/>
    <col min="14499" max="14499" width="5" style="165" customWidth="1"/>
    <col min="14500" max="14500" width="4.28515625" style="165" customWidth="1"/>
    <col min="14501" max="14501" width="5" style="165" customWidth="1"/>
    <col min="14502" max="14502" width="4.42578125" style="165" customWidth="1"/>
    <col min="14503" max="14504" width="5" style="165" customWidth="1"/>
    <col min="14505" max="14505" width="5.28515625" style="165" customWidth="1"/>
    <col min="14506" max="14506" width="4.85546875" style="165" customWidth="1"/>
    <col min="14507" max="14507" width="5" style="165" customWidth="1"/>
    <col min="14508" max="14508" width="5.28515625" style="165" customWidth="1"/>
    <col min="14509" max="14509" width="4.140625" style="165" customWidth="1"/>
    <col min="14510" max="14510" width="5" style="165" customWidth="1"/>
    <col min="14511" max="14512" width="5.42578125" style="165" customWidth="1"/>
    <col min="14513" max="14513" width="2.5703125" style="165" customWidth="1"/>
    <col min="14514" max="14514" width="1" style="165" customWidth="1"/>
    <col min="14515" max="14516" width="7.5703125" style="165" customWidth="1"/>
    <col min="14517" max="14517" width="1.85546875" style="165" customWidth="1"/>
    <col min="14518" max="14531" width="7.5703125" style="165" customWidth="1"/>
    <col min="14532" max="14746" width="9.140625" style="165"/>
    <col min="14747" max="14747" width="1" style="165" customWidth="1"/>
    <col min="14748" max="14748" width="2.5703125" style="165" customWidth="1"/>
    <col min="14749" max="14749" width="1" style="165" customWidth="1"/>
    <col min="14750" max="14750" width="20.42578125" style="165" customWidth="1"/>
    <col min="14751" max="14752" width="0.5703125" style="165" customWidth="1"/>
    <col min="14753" max="14753" width="5" style="165" customWidth="1"/>
    <col min="14754" max="14754" width="0.42578125" style="165" customWidth="1"/>
    <col min="14755" max="14755" width="5" style="165" customWidth="1"/>
    <col min="14756" max="14756" width="4.28515625" style="165" customWidth="1"/>
    <col min="14757" max="14757" width="5" style="165" customWidth="1"/>
    <col min="14758" max="14758" width="4.42578125" style="165" customWidth="1"/>
    <col min="14759" max="14760" width="5" style="165" customWidth="1"/>
    <col min="14761" max="14761" width="5.28515625" style="165" customWidth="1"/>
    <col min="14762" max="14762" width="4.85546875" style="165" customWidth="1"/>
    <col min="14763" max="14763" width="5" style="165" customWidth="1"/>
    <col min="14764" max="14764" width="5.28515625" style="165" customWidth="1"/>
    <col min="14765" max="14765" width="4.140625" style="165" customWidth="1"/>
    <col min="14766" max="14766" width="5" style="165" customWidth="1"/>
    <col min="14767" max="14768" width="5.42578125" style="165" customWidth="1"/>
    <col min="14769" max="14769" width="2.5703125" style="165" customWidth="1"/>
    <col min="14770" max="14770" width="1" style="165" customWidth="1"/>
    <col min="14771" max="14772" width="7.5703125" style="165" customWidth="1"/>
    <col min="14773" max="14773" width="1.85546875" style="165" customWidth="1"/>
    <col min="14774" max="14787" width="7.5703125" style="165" customWidth="1"/>
    <col min="14788" max="15002" width="9.140625" style="165"/>
    <col min="15003" max="15003" width="1" style="165" customWidth="1"/>
    <col min="15004" max="15004" width="2.5703125" style="165" customWidth="1"/>
    <col min="15005" max="15005" width="1" style="165" customWidth="1"/>
    <col min="15006" max="15006" width="20.42578125" style="165" customWidth="1"/>
    <col min="15007" max="15008" width="0.5703125" style="165" customWidth="1"/>
    <col min="15009" max="15009" width="5" style="165" customWidth="1"/>
    <col min="15010" max="15010" width="0.42578125" style="165" customWidth="1"/>
    <col min="15011" max="15011" width="5" style="165" customWidth="1"/>
    <col min="15012" max="15012" width="4.28515625" style="165" customWidth="1"/>
    <col min="15013" max="15013" width="5" style="165" customWidth="1"/>
    <col min="15014" max="15014" width="4.42578125" style="165" customWidth="1"/>
    <col min="15015" max="15016" width="5" style="165" customWidth="1"/>
    <col min="15017" max="15017" width="5.28515625" style="165" customWidth="1"/>
    <col min="15018" max="15018" width="4.85546875" style="165" customWidth="1"/>
    <col min="15019" max="15019" width="5" style="165" customWidth="1"/>
    <col min="15020" max="15020" width="5.28515625" style="165" customWidth="1"/>
    <col min="15021" max="15021" width="4.140625" style="165" customWidth="1"/>
    <col min="15022" max="15022" width="5" style="165" customWidth="1"/>
    <col min="15023" max="15024" width="5.42578125" style="165" customWidth="1"/>
    <col min="15025" max="15025" width="2.5703125" style="165" customWidth="1"/>
    <col min="15026" max="15026" width="1" style="165" customWidth="1"/>
    <col min="15027" max="15028" width="7.5703125" style="165" customWidth="1"/>
    <col min="15029" max="15029" width="1.85546875" style="165" customWidth="1"/>
    <col min="15030" max="15043" width="7.5703125" style="165" customWidth="1"/>
    <col min="15044" max="15258" width="9.140625" style="165"/>
    <col min="15259" max="15259" width="1" style="165" customWidth="1"/>
    <col min="15260" max="15260" width="2.5703125" style="165" customWidth="1"/>
    <col min="15261" max="15261" width="1" style="165" customWidth="1"/>
    <col min="15262" max="15262" width="20.42578125" style="165" customWidth="1"/>
    <col min="15263" max="15264" width="0.5703125" style="165" customWidth="1"/>
    <col min="15265" max="15265" width="5" style="165" customWidth="1"/>
    <col min="15266" max="15266" width="0.42578125" style="165" customWidth="1"/>
    <col min="15267" max="15267" width="5" style="165" customWidth="1"/>
    <col min="15268" max="15268" width="4.28515625" style="165" customWidth="1"/>
    <col min="15269" max="15269" width="5" style="165" customWidth="1"/>
    <col min="15270" max="15270" width="4.42578125" style="165" customWidth="1"/>
    <col min="15271" max="15272" width="5" style="165" customWidth="1"/>
    <col min="15273" max="15273" width="5.28515625" style="165" customWidth="1"/>
    <col min="15274" max="15274" width="4.85546875" style="165" customWidth="1"/>
    <col min="15275" max="15275" width="5" style="165" customWidth="1"/>
    <col min="15276" max="15276" width="5.28515625" style="165" customWidth="1"/>
    <col min="15277" max="15277" width="4.140625" style="165" customWidth="1"/>
    <col min="15278" max="15278" width="5" style="165" customWidth="1"/>
    <col min="15279" max="15280" width="5.42578125" style="165" customWidth="1"/>
    <col min="15281" max="15281" width="2.5703125" style="165" customWidth="1"/>
    <col min="15282" max="15282" width="1" style="165" customWidth="1"/>
    <col min="15283" max="15284" width="7.5703125" style="165" customWidth="1"/>
    <col min="15285" max="15285" width="1.85546875" style="165" customWidth="1"/>
    <col min="15286" max="15299" width="7.5703125" style="165" customWidth="1"/>
    <col min="15300" max="15514" width="9.140625" style="165"/>
    <col min="15515" max="15515" width="1" style="165" customWidth="1"/>
    <col min="15516" max="15516" width="2.5703125" style="165" customWidth="1"/>
    <col min="15517" max="15517" width="1" style="165" customWidth="1"/>
    <col min="15518" max="15518" width="20.42578125" style="165" customWidth="1"/>
    <col min="15519" max="15520" width="0.5703125" style="165" customWidth="1"/>
    <col min="15521" max="15521" width="5" style="165" customWidth="1"/>
    <col min="15522" max="15522" width="0.42578125" style="165" customWidth="1"/>
    <col min="15523" max="15523" width="5" style="165" customWidth="1"/>
    <col min="15524" max="15524" width="4.28515625" style="165" customWidth="1"/>
    <col min="15525" max="15525" width="5" style="165" customWidth="1"/>
    <col min="15526" max="15526" width="4.42578125" style="165" customWidth="1"/>
    <col min="15527" max="15528" width="5" style="165" customWidth="1"/>
    <col min="15529" max="15529" width="5.28515625" style="165" customWidth="1"/>
    <col min="15530" max="15530" width="4.85546875" style="165" customWidth="1"/>
    <col min="15531" max="15531" width="5" style="165" customWidth="1"/>
    <col min="15532" max="15532" width="5.28515625" style="165" customWidth="1"/>
    <col min="15533" max="15533" width="4.140625" style="165" customWidth="1"/>
    <col min="15534" max="15534" width="5" style="165" customWidth="1"/>
    <col min="15535" max="15536" width="5.42578125" style="165" customWidth="1"/>
    <col min="15537" max="15537" width="2.5703125" style="165" customWidth="1"/>
    <col min="15538" max="15538" width="1" style="165" customWidth="1"/>
    <col min="15539" max="15540" width="7.5703125" style="165" customWidth="1"/>
    <col min="15541" max="15541" width="1.85546875" style="165" customWidth="1"/>
    <col min="15542" max="15555" width="7.5703125" style="165" customWidth="1"/>
    <col min="15556" max="15770" width="9.140625" style="165"/>
    <col min="15771" max="15771" width="1" style="165" customWidth="1"/>
    <col min="15772" max="15772" width="2.5703125" style="165" customWidth="1"/>
    <col min="15773" max="15773" width="1" style="165" customWidth="1"/>
    <col min="15774" max="15774" width="20.42578125" style="165" customWidth="1"/>
    <col min="15775" max="15776" width="0.5703125" style="165" customWidth="1"/>
    <col min="15777" max="15777" width="5" style="165" customWidth="1"/>
    <col min="15778" max="15778" width="0.42578125" style="165" customWidth="1"/>
    <col min="15779" max="15779" width="5" style="165" customWidth="1"/>
    <col min="15780" max="15780" width="4.28515625" style="165" customWidth="1"/>
    <col min="15781" max="15781" width="5" style="165" customWidth="1"/>
    <col min="15782" max="15782" width="4.42578125" style="165" customWidth="1"/>
    <col min="15783" max="15784" width="5" style="165" customWidth="1"/>
    <col min="15785" max="15785" width="5.28515625" style="165" customWidth="1"/>
    <col min="15786" max="15786" width="4.85546875" style="165" customWidth="1"/>
    <col min="15787" max="15787" width="5" style="165" customWidth="1"/>
    <col min="15788" max="15788" width="5.28515625" style="165" customWidth="1"/>
    <col min="15789" max="15789" width="4.140625" style="165" customWidth="1"/>
    <col min="15790" max="15790" width="5" style="165" customWidth="1"/>
    <col min="15791" max="15792" width="5.42578125" style="165" customWidth="1"/>
    <col min="15793" max="15793" width="2.5703125" style="165" customWidth="1"/>
    <col min="15794" max="15794" width="1" style="165" customWidth="1"/>
    <col min="15795" max="15796" width="7.5703125" style="165" customWidth="1"/>
    <col min="15797" max="15797" width="1.85546875" style="165" customWidth="1"/>
    <col min="15798" max="15811" width="7.5703125" style="165" customWidth="1"/>
    <col min="15812" max="16026" width="9.140625" style="165"/>
    <col min="16027" max="16027" width="1" style="165" customWidth="1"/>
    <col min="16028" max="16028" width="2.5703125" style="165" customWidth="1"/>
    <col min="16029" max="16029" width="1" style="165" customWidth="1"/>
    <col min="16030" max="16030" width="20.42578125" style="165" customWidth="1"/>
    <col min="16031" max="16032" width="0.5703125" style="165" customWidth="1"/>
    <col min="16033" max="16033" width="5" style="165" customWidth="1"/>
    <col min="16034" max="16034" width="0.42578125" style="165" customWidth="1"/>
    <col min="16035" max="16035" width="5" style="165" customWidth="1"/>
    <col min="16036" max="16036" width="4.28515625" style="165" customWidth="1"/>
    <col min="16037" max="16037" width="5" style="165" customWidth="1"/>
    <col min="16038" max="16038" width="4.42578125" style="165" customWidth="1"/>
    <col min="16039" max="16040" width="5" style="165" customWidth="1"/>
    <col min="16041" max="16041" width="5.28515625" style="165" customWidth="1"/>
    <col min="16042" max="16042" width="4.85546875" style="165" customWidth="1"/>
    <col min="16043" max="16043" width="5" style="165" customWidth="1"/>
    <col min="16044" max="16044" width="5.28515625" style="165" customWidth="1"/>
    <col min="16045" max="16045" width="4.140625" style="165" customWidth="1"/>
    <col min="16046" max="16046" width="5" style="165" customWidth="1"/>
    <col min="16047" max="16048" width="5.42578125" style="165" customWidth="1"/>
    <col min="16049" max="16049" width="2.5703125" style="165" customWidth="1"/>
    <col min="16050" max="16050" width="1" style="165" customWidth="1"/>
    <col min="16051" max="16052" width="7.5703125" style="165" customWidth="1"/>
    <col min="16053" max="16053" width="1.85546875" style="165" customWidth="1"/>
    <col min="16054" max="16067" width="7.5703125" style="165" customWidth="1"/>
    <col min="16068" max="16384" width="9.140625" style="165"/>
  </cols>
  <sheetData>
    <row r="1" spans="1:37">
      <c r="A1" s="164"/>
      <c r="B1" s="1758" t="s">
        <v>510</v>
      </c>
      <c r="C1" s="1758"/>
      <c r="D1" s="1758"/>
      <c r="E1" s="1758"/>
      <c r="F1" s="1758"/>
      <c r="G1" s="524"/>
      <c r="H1" s="524"/>
      <c r="I1" s="524"/>
      <c r="J1" s="524"/>
      <c r="K1" s="524"/>
      <c r="L1" s="524"/>
      <c r="M1" s="524"/>
      <c r="N1" s="524"/>
      <c r="O1" s="524"/>
      <c r="P1" s="524"/>
    </row>
    <row r="2" spans="1:37">
      <c r="A2" s="164"/>
      <c r="B2" s="1759"/>
      <c r="C2" s="1759"/>
      <c r="D2" s="1759"/>
      <c r="E2" s="1759"/>
      <c r="F2" s="1759"/>
      <c r="G2" s="1330"/>
      <c r="H2" s="1330"/>
      <c r="I2" s="1759"/>
      <c r="J2" s="1759"/>
      <c r="K2" s="1759"/>
      <c r="L2" s="1759"/>
      <c r="M2" s="1759"/>
      <c r="N2" s="1330"/>
      <c r="O2" s="525"/>
      <c r="P2" s="1395"/>
    </row>
    <row r="3" spans="1:37" ht="13.5" thickBot="1">
      <c r="A3" s="164"/>
      <c r="B3" s="465"/>
      <c r="C3" s="166"/>
      <c r="D3" s="166"/>
      <c r="E3" s="166"/>
      <c r="F3" s="166"/>
      <c r="G3" s="166"/>
      <c r="H3" s="166"/>
      <c r="I3" s="166"/>
      <c r="J3" s="166"/>
      <c r="K3" s="166"/>
      <c r="L3" s="166"/>
      <c r="M3" s="166"/>
      <c r="N3" s="1033" t="s">
        <v>73</v>
      </c>
      <c r="O3" s="526"/>
      <c r="P3" s="1395"/>
    </row>
    <row r="4" spans="1:37" ht="13.5" thickBot="1">
      <c r="A4" s="164"/>
      <c r="B4" s="465"/>
      <c r="C4" s="1760" t="s">
        <v>511</v>
      </c>
      <c r="D4" s="1761"/>
      <c r="E4" s="1761"/>
      <c r="F4" s="1761"/>
      <c r="G4" s="1761"/>
      <c r="H4" s="1761"/>
      <c r="I4" s="1761"/>
      <c r="J4" s="1761"/>
      <c r="K4" s="1761"/>
      <c r="L4" s="1761"/>
      <c r="M4" s="1761"/>
      <c r="N4" s="1762"/>
      <c r="O4" s="526"/>
      <c r="P4" s="1395"/>
    </row>
    <row r="5" spans="1:37" s="1338" customFormat="1" ht="3.75" customHeight="1">
      <c r="A5" s="1333"/>
      <c r="B5" s="1334"/>
      <c r="C5" s="1335"/>
      <c r="D5" s="1335"/>
      <c r="E5" s="1335"/>
      <c r="F5" s="1336"/>
      <c r="G5" s="1336"/>
      <c r="H5" s="1336"/>
      <c r="I5" s="1336"/>
      <c r="J5" s="1336"/>
      <c r="K5" s="1337"/>
      <c r="L5" s="1337"/>
      <c r="M5" s="1337"/>
      <c r="N5" s="1337"/>
      <c r="O5" s="526"/>
      <c r="P5" s="1337"/>
      <c r="R5" s="1339"/>
      <c r="S5" s="1339"/>
    </row>
    <row r="6" spans="1:37" s="1338" customFormat="1" ht="28.5" customHeight="1">
      <c r="A6" s="1333"/>
      <c r="B6" s="1334"/>
      <c r="C6" s="1766">
        <v>2012</v>
      </c>
      <c r="D6" s="1767"/>
      <c r="E6" s="1340"/>
      <c r="F6" s="1341" t="s">
        <v>512</v>
      </c>
      <c r="G6" s="1342"/>
      <c r="H6" s="1343" t="s">
        <v>513</v>
      </c>
      <c r="I6" s="1342"/>
      <c r="J6" s="1343" t="s">
        <v>514</v>
      </c>
      <c r="K6" s="1342"/>
      <c r="L6" s="1343" t="s">
        <v>438</v>
      </c>
      <c r="M6" s="1344"/>
      <c r="N6" s="1343" t="s">
        <v>439</v>
      </c>
      <c r="O6" s="526"/>
      <c r="P6" s="1337"/>
      <c r="R6" s="1339"/>
      <c r="S6" s="1339"/>
    </row>
    <row r="7" spans="1:37" s="1347" customFormat="1" ht="17.25" customHeight="1">
      <c r="A7" s="1345"/>
      <c r="B7" s="1346"/>
      <c r="C7" s="1768" t="s">
        <v>68</v>
      </c>
      <c r="D7" s="1768"/>
      <c r="E7" s="775"/>
      <c r="F7" s="1393">
        <v>193611.00000001141</v>
      </c>
      <c r="G7" s="1393"/>
      <c r="H7" s="1393">
        <v>193436.00000001141</v>
      </c>
      <c r="I7" s="1393"/>
      <c r="J7" s="1393">
        <v>175</v>
      </c>
      <c r="K7" s="1393"/>
      <c r="L7" s="1393">
        <v>134224.66463371817</v>
      </c>
      <c r="M7" s="1393"/>
      <c r="N7" s="1393">
        <v>59386.335366283391</v>
      </c>
      <c r="O7" s="526"/>
      <c r="P7" s="1337"/>
      <c r="Q7" s="1338"/>
      <c r="R7" s="1348"/>
      <c r="S7" s="1348"/>
      <c r="T7" s="1349"/>
      <c r="U7" s="1350"/>
      <c r="V7" s="1350"/>
      <c r="W7" s="1350"/>
      <c r="X7" s="1350"/>
      <c r="Y7" s="1350"/>
      <c r="Z7" s="1350"/>
      <c r="AA7" s="1350"/>
      <c r="AB7" s="1350"/>
      <c r="AC7" s="1350"/>
      <c r="AD7" s="1350"/>
      <c r="AE7" s="1350"/>
      <c r="AF7" s="1350"/>
      <c r="AG7" s="1350"/>
      <c r="AH7" s="1350"/>
      <c r="AI7" s="1350"/>
      <c r="AJ7" s="1350"/>
      <c r="AK7" s="1350"/>
    </row>
    <row r="8" spans="1:37" s="1353" customFormat="1" ht="12.75" customHeight="1">
      <c r="A8" s="1351"/>
      <c r="B8" s="1352"/>
      <c r="C8" s="1769" t="s">
        <v>515</v>
      </c>
      <c r="D8" s="1769"/>
      <c r="E8" s="1387"/>
      <c r="F8" s="1393">
        <v>5838.9948127436573</v>
      </c>
      <c r="G8" s="1393"/>
      <c r="H8" s="1393">
        <v>5811.9948127436573</v>
      </c>
      <c r="I8" s="1393"/>
      <c r="J8" s="1393">
        <v>27</v>
      </c>
      <c r="K8" s="1393"/>
      <c r="L8" s="1393">
        <v>4709.3243579831524</v>
      </c>
      <c r="M8" s="1393"/>
      <c r="N8" s="1393">
        <v>1129.6704547605104</v>
      </c>
      <c r="O8" s="526"/>
      <c r="P8" s="1396"/>
      <c r="R8" s="1348"/>
      <c r="S8" s="1348"/>
      <c r="T8" s="1349"/>
    </row>
    <row r="9" spans="1:37" s="1353" customFormat="1">
      <c r="A9" s="1351"/>
      <c r="B9" s="1352"/>
      <c r="C9" s="1354" t="s">
        <v>373</v>
      </c>
      <c r="D9" s="1331"/>
      <c r="E9" s="1387"/>
      <c r="F9" s="1393">
        <v>1244.6211829976337</v>
      </c>
      <c r="G9" s="1393"/>
      <c r="H9" s="1393">
        <v>1240.6211829976337</v>
      </c>
      <c r="I9" s="1393"/>
      <c r="J9" s="1393">
        <v>4</v>
      </c>
      <c r="K9" s="1393"/>
      <c r="L9" s="1393">
        <v>1208.7944753910799</v>
      </c>
      <c r="M9" s="1393"/>
      <c r="N9" s="1393">
        <v>35.826707606553555</v>
      </c>
      <c r="O9" s="526"/>
      <c r="P9" s="1396"/>
      <c r="R9" s="1348"/>
      <c r="S9" s="1348"/>
      <c r="T9" s="1349"/>
    </row>
    <row r="10" spans="1:37" s="1353" customFormat="1">
      <c r="A10" s="1351"/>
      <c r="B10" s="1352"/>
      <c r="C10" s="1354" t="s">
        <v>374</v>
      </c>
      <c r="D10" s="1331"/>
      <c r="E10" s="1387"/>
      <c r="F10" s="1393">
        <v>51929.737719280143</v>
      </c>
      <c r="G10" s="1393"/>
      <c r="H10" s="1393">
        <v>51896.737719280136</v>
      </c>
      <c r="I10" s="1393"/>
      <c r="J10" s="1393">
        <v>33</v>
      </c>
      <c r="K10" s="1393"/>
      <c r="L10" s="1393">
        <v>41032.01234672701</v>
      </c>
      <c r="M10" s="1393"/>
      <c r="N10" s="1393">
        <v>10897.725372551558</v>
      </c>
      <c r="O10" s="526"/>
      <c r="P10" s="1396"/>
      <c r="R10" s="1348"/>
      <c r="S10" s="1348"/>
      <c r="T10" s="1349"/>
    </row>
    <row r="11" spans="1:37" s="1339" customFormat="1" ht="12" customHeight="1">
      <c r="A11" s="1355"/>
      <c r="B11" s="1334"/>
      <c r="C11" s="1356"/>
      <c r="D11" s="1357" t="s">
        <v>516</v>
      </c>
      <c r="E11" s="1017"/>
      <c r="F11" s="1394">
        <v>6511.978611269974</v>
      </c>
      <c r="G11" s="1394"/>
      <c r="H11" s="1394">
        <v>6507.978611269974</v>
      </c>
      <c r="I11" s="1394"/>
      <c r="J11" s="1394">
        <v>4</v>
      </c>
      <c r="K11" s="1394"/>
      <c r="L11" s="1394">
        <v>3616.861877050902</v>
      </c>
      <c r="M11" s="1394"/>
      <c r="N11" s="1394">
        <v>2895.1167342190947</v>
      </c>
      <c r="O11" s="526"/>
      <c r="P11" s="1397"/>
      <c r="R11" s="1348"/>
      <c r="S11" s="1348"/>
    </row>
    <row r="12" spans="1:37" s="1339" customFormat="1" ht="12" customHeight="1">
      <c r="A12" s="1355"/>
      <c r="B12" s="1334"/>
      <c r="C12" s="1356"/>
      <c r="D12" s="1357" t="s">
        <v>517</v>
      </c>
      <c r="E12" s="1017"/>
      <c r="F12" s="1394">
        <v>956.79326850691575</v>
      </c>
      <c r="G12" s="1394"/>
      <c r="H12" s="1394">
        <v>956.79326850691575</v>
      </c>
      <c r="I12" s="1394"/>
      <c r="J12" s="1394">
        <v>0</v>
      </c>
      <c r="K12" s="1394"/>
      <c r="L12" s="1394">
        <v>655.84844578895104</v>
      </c>
      <c r="M12" s="1394"/>
      <c r="N12" s="1394">
        <v>300.94482271796431</v>
      </c>
      <c r="O12" s="526"/>
      <c r="P12" s="1397"/>
      <c r="R12" s="1348"/>
      <c r="S12" s="1348"/>
    </row>
    <row r="13" spans="1:37" s="1339" customFormat="1" ht="12" customHeight="1">
      <c r="A13" s="1355"/>
      <c r="B13" s="1334"/>
      <c r="C13" s="1356"/>
      <c r="D13" s="1357" t="s">
        <v>518</v>
      </c>
      <c r="E13" s="1017"/>
      <c r="F13" s="1394">
        <v>45.696421894367255</v>
      </c>
      <c r="G13" s="1394"/>
      <c r="H13" s="1394">
        <v>45.696421894367255</v>
      </c>
      <c r="I13" s="1394"/>
      <c r="J13" s="1394">
        <v>0</v>
      </c>
      <c r="K13" s="1394"/>
      <c r="L13" s="1394">
        <v>34.365857106242458</v>
      </c>
      <c r="M13" s="1394"/>
      <c r="N13" s="1394">
        <v>11.330564788124793</v>
      </c>
      <c r="O13" s="526"/>
      <c r="P13" s="1397"/>
      <c r="R13" s="1348"/>
      <c r="S13" s="1348"/>
    </row>
    <row r="14" spans="1:37" s="1339" customFormat="1" ht="12" customHeight="1">
      <c r="A14" s="1355"/>
      <c r="B14" s="1334"/>
      <c r="C14" s="1356"/>
      <c r="D14" s="1357" t="s">
        <v>519</v>
      </c>
      <c r="E14" s="1017"/>
      <c r="F14" s="1394">
        <v>2649.5199063674127</v>
      </c>
      <c r="G14" s="1394"/>
      <c r="H14" s="1394">
        <v>2647.5199063674127</v>
      </c>
      <c r="I14" s="1394"/>
      <c r="J14" s="1394">
        <v>2</v>
      </c>
      <c r="K14" s="1394"/>
      <c r="L14" s="1394">
        <v>1835.4181123860478</v>
      </c>
      <c r="M14" s="1394"/>
      <c r="N14" s="1394">
        <v>814.10179398136199</v>
      </c>
      <c r="O14" s="526"/>
      <c r="P14" s="1397"/>
      <c r="R14" s="1348"/>
      <c r="S14" s="1348"/>
    </row>
    <row r="15" spans="1:37" s="1339" customFormat="1" ht="12" customHeight="1">
      <c r="A15" s="1355"/>
      <c r="B15" s="1334"/>
      <c r="C15" s="1356"/>
      <c r="D15" s="1357" t="s">
        <v>520</v>
      </c>
      <c r="E15" s="1358"/>
      <c r="F15" s="1394">
        <v>1867.3979362086322</v>
      </c>
      <c r="G15" s="1394"/>
      <c r="H15" s="1394">
        <v>1866.3979362086322</v>
      </c>
      <c r="I15" s="1394"/>
      <c r="J15" s="1394">
        <v>1</v>
      </c>
      <c r="K15" s="1394"/>
      <c r="L15" s="1394">
        <v>566.92836644395641</v>
      </c>
      <c r="M15" s="1394"/>
      <c r="N15" s="1394">
        <v>1300.4695697646775</v>
      </c>
      <c r="O15" s="526"/>
      <c r="P15" s="1397"/>
      <c r="R15" s="1348"/>
      <c r="S15" s="1348"/>
    </row>
    <row r="16" spans="1:37" s="1339" customFormat="1" ht="12" customHeight="1">
      <c r="A16" s="1355"/>
      <c r="B16" s="1334"/>
      <c r="C16" s="1356"/>
      <c r="D16" s="1357" t="s">
        <v>521</v>
      </c>
      <c r="E16" s="1017"/>
      <c r="F16" s="1394">
        <v>1966.4688776260266</v>
      </c>
      <c r="G16" s="1394"/>
      <c r="H16" s="1394">
        <v>1966.4688776260266</v>
      </c>
      <c r="I16" s="1394"/>
      <c r="J16" s="1394">
        <v>0</v>
      </c>
      <c r="K16" s="1394"/>
      <c r="L16" s="1394">
        <v>1122.8383200542526</v>
      </c>
      <c r="M16" s="1394"/>
      <c r="N16" s="1394">
        <v>843.63055757177608</v>
      </c>
      <c r="O16" s="526"/>
      <c r="P16" s="1397"/>
      <c r="R16" s="1348"/>
      <c r="S16" s="1348"/>
    </row>
    <row r="17" spans="1:19" s="1339" customFormat="1" ht="12" customHeight="1">
      <c r="A17" s="1355"/>
      <c r="B17" s="1334"/>
      <c r="C17" s="1356"/>
      <c r="D17" s="1357" t="s">
        <v>522</v>
      </c>
      <c r="E17" s="1017"/>
      <c r="F17" s="1394">
        <v>3403.3804424732439</v>
      </c>
      <c r="G17" s="1394"/>
      <c r="H17" s="1394">
        <v>3400.3804424732439</v>
      </c>
      <c r="I17" s="1394"/>
      <c r="J17" s="1394">
        <v>3</v>
      </c>
      <c r="K17" s="1394"/>
      <c r="L17" s="1394">
        <v>2957.0510164557063</v>
      </c>
      <c r="M17" s="1394"/>
      <c r="N17" s="1394">
        <v>446.32942601753336</v>
      </c>
      <c r="O17" s="526"/>
      <c r="P17" s="1397"/>
      <c r="R17" s="1348"/>
      <c r="S17" s="1348"/>
    </row>
    <row r="18" spans="1:19" s="1339" customFormat="1" ht="12" customHeight="1">
      <c r="A18" s="1355"/>
      <c r="B18" s="1334"/>
      <c r="C18" s="1356"/>
      <c r="D18" s="1357" t="s">
        <v>523</v>
      </c>
      <c r="E18" s="1359"/>
      <c r="F18" s="1394">
        <v>816.18941242797189</v>
      </c>
      <c r="G18" s="1394"/>
      <c r="H18" s="1394">
        <v>815.18941242797189</v>
      </c>
      <c r="I18" s="1394"/>
      <c r="J18" s="1394">
        <v>1</v>
      </c>
      <c r="K18" s="1394"/>
      <c r="L18" s="1394">
        <v>688.24738372776176</v>
      </c>
      <c r="M18" s="1394"/>
      <c r="N18" s="1394">
        <v>127.94202870021019</v>
      </c>
      <c r="O18" s="526"/>
      <c r="P18" s="1397"/>
      <c r="R18" s="1348"/>
      <c r="S18" s="1348"/>
    </row>
    <row r="19" spans="1:19" s="1339" customFormat="1" ht="12" customHeight="1">
      <c r="A19" s="1355"/>
      <c r="B19" s="1334"/>
      <c r="C19" s="1356"/>
      <c r="D19" s="1357" t="s">
        <v>524</v>
      </c>
      <c r="E19" s="1360"/>
      <c r="F19" s="1394">
        <v>624.169185642711</v>
      </c>
      <c r="G19" s="1394"/>
      <c r="H19" s="1394">
        <v>624.169185642711</v>
      </c>
      <c r="I19" s="1394"/>
      <c r="J19" s="1394">
        <v>0</v>
      </c>
      <c r="K19" s="1394"/>
      <c r="L19" s="1394">
        <v>541.10839156140855</v>
      </c>
      <c r="M19" s="1394"/>
      <c r="N19" s="1394">
        <v>83.060794081302561</v>
      </c>
      <c r="O19" s="526"/>
      <c r="P19" s="1397"/>
      <c r="R19" s="1348"/>
      <c r="S19" s="1348"/>
    </row>
    <row r="20" spans="1:19" s="1339" customFormat="1" ht="12" customHeight="1">
      <c r="A20" s="1355"/>
      <c r="B20" s="1334"/>
      <c r="C20" s="1356"/>
      <c r="D20" s="1357" t="s">
        <v>525</v>
      </c>
      <c r="E20" s="1360"/>
      <c r="F20" s="1394">
        <v>8.1582394339479478</v>
      </c>
      <c r="G20" s="1394"/>
      <c r="H20" s="1394">
        <v>8.1582394339479478</v>
      </c>
      <c r="I20" s="1394"/>
      <c r="J20" s="1394">
        <v>0</v>
      </c>
      <c r="K20" s="1394"/>
      <c r="L20" s="1394">
        <v>8.1582394339479478</v>
      </c>
      <c r="M20" s="1394"/>
      <c r="N20" s="1394">
        <v>0</v>
      </c>
      <c r="O20" s="526"/>
      <c r="P20" s="1397"/>
      <c r="R20" s="1348"/>
      <c r="S20" s="1348"/>
    </row>
    <row r="21" spans="1:19" s="1339" customFormat="1" ht="12" customHeight="1">
      <c r="A21" s="1355"/>
      <c r="B21" s="1334"/>
      <c r="C21" s="1356"/>
      <c r="D21" s="1357" t="s">
        <v>526</v>
      </c>
      <c r="E21" s="1360"/>
      <c r="F21" s="1394">
        <v>587.0336213762032</v>
      </c>
      <c r="G21" s="1394"/>
      <c r="H21" s="1394">
        <v>585.0336213762032</v>
      </c>
      <c r="I21" s="1394"/>
      <c r="J21" s="1394">
        <v>2</v>
      </c>
      <c r="K21" s="1394"/>
      <c r="L21" s="1394">
        <v>464.35043329762925</v>
      </c>
      <c r="M21" s="1394"/>
      <c r="N21" s="1394">
        <v>122.68318807857366</v>
      </c>
      <c r="O21" s="526"/>
      <c r="P21" s="1397"/>
      <c r="R21" s="1348"/>
      <c r="S21" s="1348"/>
    </row>
    <row r="22" spans="1:19" s="1339" customFormat="1" ht="12" customHeight="1">
      <c r="A22" s="1355"/>
      <c r="B22" s="1334"/>
      <c r="C22" s="1356"/>
      <c r="D22" s="1357" t="s">
        <v>527</v>
      </c>
      <c r="E22" s="1360"/>
      <c r="F22" s="1394">
        <v>214.76438085248174</v>
      </c>
      <c r="G22" s="1394"/>
      <c r="H22" s="1394">
        <v>214.76438085248174</v>
      </c>
      <c r="I22" s="1394"/>
      <c r="J22" s="1394">
        <v>0</v>
      </c>
      <c r="K22" s="1394"/>
      <c r="L22" s="1394">
        <v>51.416410775691482</v>
      </c>
      <c r="M22" s="1394"/>
      <c r="N22" s="1394">
        <v>163.3479700767902</v>
      </c>
      <c r="O22" s="526"/>
      <c r="P22" s="1397"/>
      <c r="R22" s="1348"/>
      <c r="S22" s="1348"/>
    </row>
    <row r="23" spans="1:19" s="1339" customFormat="1" ht="12" customHeight="1">
      <c r="A23" s="1355"/>
      <c r="B23" s="1334"/>
      <c r="C23" s="1356"/>
      <c r="D23" s="1357" t="s">
        <v>528</v>
      </c>
      <c r="E23" s="1360"/>
      <c r="F23" s="1394">
        <v>2272.0719889355701</v>
      </c>
      <c r="G23" s="1394"/>
      <c r="H23" s="1394">
        <v>2270.0719889355696</v>
      </c>
      <c r="I23" s="1394"/>
      <c r="J23" s="1394">
        <v>2</v>
      </c>
      <c r="K23" s="1394"/>
      <c r="L23" s="1394">
        <v>1906.4072708741251</v>
      </c>
      <c r="M23" s="1394"/>
      <c r="N23" s="1394">
        <v>365.6647180614417</v>
      </c>
      <c r="O23" s="526"/>
      <c r="P23" s="1397"/>
      <c r="R23" s="1348"/>
      <c r="S23" s="1348"/>
    </row>
    <row r="24" spans="1:19" s="1339" customFormat="1" ht="12" customHeight="1">
      <c r="A24" s="1355"/>
      <c r="B24" s="1334"/>
      <c r="C24" s="1356"/>
      <c r="D24" s="1357" t="s">
        <v>529</v>
      </c>
      <c r="E24" s="1360"/>
      <c r="F24" s="1394">
        <v>4245.0044849500027</v>
      </c>
      <c r="G24" s="1394"/>
      <c r="H24" s="1394">
        <v>4241.0044849500027</v>
      </c>
      <c r="I24" s="1394"/>
      <c r="J24" s="1394">
        <v>4</v>
      </c>
      <c r="K24" s="1394"/>
      <c r="L24" s="1394">
        <v>3655.8750290078597</v>
      </c>
      <c r="M24" s="1394"/>
      <c r="N24" s="1394">
        <v>589.12945594214045</v>
      </c>
      <c r="O24" s="526"/>
      <c r="P24" s="1397"/>
      <c r="R24" s="1348"/>
      <c r="S24" s="1348"/>
    </row>
    <row r="25" spans="1:19" s="1339" customFormat="1" ht="12" customHeight="1">
      <c r="A25" s="1355"/>
      <c r="B25" s="1334"/>
      <c r="C25" s="1356"/>
      <c r="D25" s="1357" t="s">
        <v>530</v>
      </c>
      <c r="E25" s="1360"/>
      <c r="F25" s="1394">
        <v>1329.0156224711427</v>
      </c>
      <c r="G25" s="1394"/>
      <c r="H25" s="1394">
        <v>1329.0156224711427</v>
      </c>
      <c r="I25" s="1394"/>
      <c r="J25" s="1394">
        <v>0</v>
      </c>
      <c r="K25" s="1394"/>
      <c r="L25" s="1394">
        <v>1207.3362955332564</v>
      </c>
      <c r="M25" s="1394"/>
      <c r="N25" s="1394">
        <v>121.67932693788661</v>
      </c>
      <c r="O25" s="526"/>
      <c r="P25" s="1397"/>
      <c r="R25" s="1348"/>
      <c r="S25" s="1348"/>
    </row>
    <row r="26" spans="1:19" s="1339" customFormat="1" ht="12" customHeight="1">
      <c r="A26" s="1355"/>
      <c r="B26" s="1334"/>
      <c r="C26" s="1356"/>
      <c r="D26" s="1357" t="s">
        <v>531</v>
      </c>
      <c r="E26" s="1360"/>
      <c r="F26" s="1394">
        <v>11756.258308115022</v>
      </c>
      <c r="G26" s="1394"/>
      <c r="H26" s="1394">
        <v>11748.258308115022</v>
      </c>
      <c r="I26" s="1394"/>
      <c r="J26" s="1394">
        <v>8</v>
      </c>
      <c r="K26" s="1394"/>
      <c r="L26" s="1394">
        <v>10954.369963470221</v>
      </c>
      <c r="M26" s="1394"/>
      <c r="N26" s="1394">
        <v>801.8883446448134</v>
      </c>
      <c r="O26" s="526"/>
      <c r="P26" s="1397"/>
      <c r="R26" s="1348"/>
      <c r="S26" s="1348"/>
    </row>
    <row r="27" spans="1:19" s="1339" customFormat="1" ht="12" customHeight="1">
      <c r="A27" s="1355"/>
      <c r="B27" s="1334"/>
      <c r="C27" s="1356"/>
      <c r="D27" s="1357" t="s">
        <v>532</v>
      </c>
      <c r="E27" s="1360"/>
      <c r="F27" s="1394">
        <v>268.04317752936203</v>
      </c>
      <c r="G27" s="1394"/>
      <c r="H27" s="1394">
        <v>267.04317752936203</v>
      </c>
      <c r="I27" s="1394"/>
      <c r="J27" s="1394">
        <v>1</v>
      </c>
      <c r="K27" s="1394"/>
      <c r="L27" s="1394">
        <v>157.8885788316322</v>
      </c>
      <c r="M27" s="1394"/>
      <c r="N27" s="1394">
        <v>110.15459869772981</v>
      </c>
      <c r="O27" s="526"/>
      <c r="P27" s="1397"/>
      <c r="R27" s="1348"/>
      <c r="S27" s="1348"/>
    </row>
    <row r="28" spans="1:19" s="1339" customFormat="1" ht="12" customHeight="1">
      <c r="A28" s="1355"/>
      <c r="B28" s="1334"/>
      <c r="C28" s="1356"/>
      <c r="D28" s="1357" t="s">
        <v>533</v>
      </c>
      <c r="E28" s="1360"/>
      <c r="F28" s="1394">
        <v>1293.8397551510807</v>
      </c>
      <c r="G28" s="1394"/>
      <c r="H28" s="1394">
        <v>1293.8397551510807</v>
      </c>
      <c r="I28" s="1394"/>
      <c r="J28" s="1394">
        <v>0</v>
      </c>
      <c r="K28" s="1394"/>
      <c r="L28" s="1394">
        <v>994.15782386728858</v>
      </c>
      <c r="M28" s="1394"/>
      <c r="N28" s="1394">
        <v>299.68193128379204</v>
      </c>
      <c r="O28" s="526"/>
      <c r="P28" s="1397"/>
      <c r="R28" s="1348"/>
      <c r="S28" s="1348"/>
    </row>
    <row r="29" spans="1:19" s="1339" customFormat="1" ht="12" customHeight="1">
      <c r="A29" s="1355"/>
      <c r="B29" s="1334"/>
      <c r="C29" s="1356"/>
      <c r="D29" s="1357" t="s">
        <v>534</v>
      </c>
      <c r="E29" s="1360"/>
      <c r="F29" s="1394">
        <v>3139.3635695206899</v>
      </c>
      <c r="G29" s="1394"/>
      <c r="H29" s="1394">
        <v>3138.3635695206899</v>
      </c>
      <c r="I29" s="1394"/>
      <c r="J29" s="1394">
        <v>1</v>
      </c>
      <c r="K29" s="1394"/>
      <c r="L29" s="1394">
        <v>2943.2946321182012</v>
      </c>
      <c r="M29" s="1394"/>
      <c r="N29" s="1394">
        <v>196.0689374024862</v>
      </c>
      <c r="O29" s="526"/>
      <c r="P29" s="1397"/>
      <c r="R29" s="1348"/>
      <c r="S29" s="1348"/>
    </row>
    <row r="30" spans="1:19" s="1339" customFormat="1" ht="12" customHeight="1">
      <c r="A30" s="1355"/>
      <c r="B30" s="1334"/>
      <c r="C30" s="1356"/>
      <c r="D30" s="1357" t="s">
        <v>535</v>
      </c>
      <c r="E30" s="1360"/>
      <c r="F30" s="1394">
        <v>2292.0796911795933</v>
      </c>
      <c r="G30" s="1394"/>
      <c r="H30" s="1394">
        <v>2291.0796911795933</v>
      </c>
      <c r="I30" s="1394"/>
      <c r="J30" s="1394">
        <v>1</v>
      </c>
      <c r="K30" s="1394"/>
      <c r="L30" s="1394">
        <v>1904.7331192028566</v>
      </c>
      <c r="M30" s="1394"/>
      <c r="N30" s="1394">
        <v>387.34657197673619</v>
      </c>
      <c r="O30" s="526"/>
      <c r="P30" s="1397"/>
      <c r="R30" s="1348"/>
      <c r="S30" s="1348"/>
    </row>
    <row r="31" spans="1:19" s="1339" customFormat="1" ht="12" customHeight="1">
      <c r="A31" s="1355"/>
      <c r="B31" s="1334"/>
      <c r="C31" s="1356"/>
      <c r="D31" s="1357" t="s">
        <v>536</v>
      </c>
      <c r="E31" s="1360"/>
      <c r="F31" s="1394">
        <v>463.97994435101856</v>
      </c>
      <c r="G31" s="1394"/>
      <c r="H31" s="1394">
        <v>462.97994435101856</v>
      </c>
      <c r="I31" s="1394"/>
      <c r="J31" s="1394">
        <v>1</v>
      </c>
      <c r="K31" s="1394"/>
      <c r="L31" s="1394">
        <v>335.022717854436</v>
      </c>
      <c r="M31" s="1394"/>
      <c r="N31" s="1394">
        <v>128.95722649658242</v>
      </c>
      <c r="O31" s="526"/>
      <c r="P31" s="1397"/>
      <c r="R31" s="1348"/>
      <c r="S31" s="1348"/>
    </row>
    <row r="32" spans="1:19" s="1339" customFormat="1" ht="12" customHeight="1">
      <c r="A32" s="1355"/>
      <c r="B32" s="1334"/>
      <c r="C32" s="1356"/>
      <c r="D32" s="1357" t="s">
        <v>424</v>
      </c>
      <c r="E32" s="1360"/>
      <c r="F32" s="1394">
        <v>3309.7420588766986</v>
      </c>
      <c r="G32" s="1394"/>
      <c r="H32" s="1394">
        <v>3308.7420588766986</v>
      </c>
      <c r="I32" s="1394"/>
      <c r="J32" s="1394">
        <v>1</v>
      </c>
      <c r="K32" s="1394"/>
      <c r="L32" s="1394">
        <v>2805.0903755733484</v>
      </c>
      <c r="M32" s="1394"/>
      <c r="N32" s="1394">
        <v>504.65168330334427</v>
      </c>
      <c r="O32" s="526"/>
      <c r="P32" s="1397"/>
      <c r="R32" s="1348"/>
      <c r="S32" s="1348"/>
    </row>
    <row r="33" spans="1:20" s="1339" customFormat="1" ht="12" customHeight="1">
      <c r="A33" s="1355"/>
      <c r="B33" s="1334"/>
      <c r="C33" s="1356"/>
      <c r="D33" s="1357" t="s">
        <v>425</v>
      </c>
      <c r="E33" s="1360"/>
      <c r="F33" s="1394">
        <v>660.98041467922064</v>
      </c>
      <c r="G33" s="1394"/>
      <c r="H33" s="1394">
        <v>659.98041467922064</v>
      </c>
      <c r="I33" s="1394"/>
      <c r="J33" s="1394">
        <v>1</v>
      </c>
      <c r="K33" s="1394"/>
      <c r="L33" s="1394">
        <v>416.07690716925862</v>
      </c>
      <c r="M33" s="1394"/>
      <c r="N33" s="1394">
        <v>244.90350750996171</v>
      </c>
      <c r="O33" s="526"/>
      <c r="P33" s="1397"/>
      <c r="R33" s="1348"/>
      <c r="S33" s="1348"/>
    </row>
    <row r="34" spans="1:20" s="1339" customFormat="1" ht="12" customHeight="1">
      <c r="A34" s="1355"/>
      <c r="B34" s="1334"/>
      <c r="C34" s="1356"/>
      <c r="D34" s="1357" t="s">
        <v>537</v>
      </c>
      <c r="E34" s="1017"/>
      <c r="F34" s="1394">
        <v>1247.8083994384272</v>
      </c>
      <c r="G34" s="1394"/>
      <c r="H34" s="1394">
        <v>1247.8083994384272</v>
      </c>
      <c r="I34" s="1394"/>
      <c r="J34" s="1394">
        <v>0</v>
      </c>
      <c r="K34" s="1394"/>
      <c r="L34" s="1394">
        <v>1209.1667791410889</v>
      </c>
      <c r="M34" s="1394"/>
      <c r="N34" s="1394">
        <v>38.641620297338342</v>
      </c>
      <c r="O34" s="526"/>
      <c r="P34" s="1397"/>
      <c r="R34" s="1348"/>
      <c r="S34" s="1348"/>
    </row>
    <row r="35" spans="1:20" s="1353" customFormat="1" ht="11.25" customHeight="1">
      <c r="A35" s="1351"/>
      <c r="B35" s="1352"/>
      <c r="C35" s="1354" t="s">
        <v>538</v>
      </c>
      <c r="D35" s="1388"/>
      <c r="E35" s="1387"/>
      <c r="F35" s="1393">
        <v>191.83050052473089</v>
      </c>
      <c r="G35" s="1393"/>
      <c r="H35" s="1393">
        <v>190.83050052473089</v>
      </c>
      <c r="I35" s="1393"/>
      <c r="J35" s="1393">
        <v>1</v>
      </c>
      <c r="K35" s="1393"/>
      <c r="L35" s="1393">
        <v>182.49703047976797</v>
      </c>
      <c r="M35" s="1393"/>
      <c r="N35" s="1393">
        <v>9.3334700449629366</v>
      </c>
      <c r="O35" s="526"/>
      <c r="P35" s="1396"/>
      <c r="R35" s="1348"/>
      <c r="S35" s="1348"/>
      <c r="T35" s="1349"/>
    </row>
    <row r="36" spans="1:20" s="1353" customFormat="1" ht="11.25" customHeight="1">
      <c r="A36" s="1351"/>
      <c r="B36" s="1352"/>
      <c r="C36" s="1354" t="s">
        <v>539</v>
      </c>
      <c r="D36" s="1389"/>
      <c r="E36" s="1387"/>
      <c r="F36" s="1393">
        <v>2464.5087119157934</v>
      </c>
      <c r="G36" s="1393"/>
      <c r="H36" s="1393">
        <v>2462.5087119157934</v>
      </c>
      <c r="I36" s="1393"/>
      <c r="J36" s="1393">
        <v>2</v>
      </c>
      <c r="K36" s="1393"/>
      <c r="L36" s="1393">
        <v>2158.2812133246202</v>
      </c>
      <c r="M36" s="1393"/>
      <c r="N36" s="1393">
        <v>306.22749859117039</v>
      </c>
      <c r="O36" s="526"/>
      <c r="P36" s="1396"/>
      <c r="R36" s="1348"/>
      <c r="S36" s="1348"/>
      <c r="T36" s="1349"/>
    </row>
    <row r="37" spans="1:20" s="1353" customFormat="1" ht="11.25" customHeight="1">
      <c r="A37" s="1351"/>
      <c r="B37" s="1352"/>
      <c r="C37" s="1354" t="s">
        <v>377</v>
      </c>
      <c r="D37" s="1388"/>
      <c r="E37" s="1390"/>
      <c r="F37" s="1393">
        <v>28092.970488932493</v>
      </c>
      <c r="G37" s="1393"/>
      <c r="H37" s="1393">
        <v>28037.970488932493</v>
      </c>
      <c r="I37" s="1393"/>
      <c r="J37" s="1393">
        <v>55</v>
      </c>
      <c r="K37" s="1393"/>
      <c r="L37" s="1393">
        <v>27396.951991709022</v>
      </c>
      <c r="M37" s="1393"/>
      <c r="N37" s="1393">
        <v>696.0184972234681</v>
      </c>
      <c r="O37" s="526"/>
      <c r="P37" s="1396"/>
      <c r="R37" s="1348"/>
      <c r="S37" s="1348"/>
      <c r="T37" s="1349"/>
    </row>
    <row r="38" spans="1:20" s="1353" customFormat="1" ht="11.25" customHeight="1">
      <c r="A38" s="1351"/>
      <c r="B38" s="1352"/>
      <c r="C38" s="1354" t="s">
        <v>540</v>
      </c>
      <c r="D38" s="1388"/>
      <c r="E38" s="1391"/>
      <c r="F38" s="1393">
        <v>34107.629250934078</v>
      </c>
      <c r="G38" s="1393"/>
      <c r="H38" s="1393">
        <v>34093.629250934078</v>
      </c>
      <c r="I38" s="1393"/>
      <c r="J38" s="1393">
        <v>14</v>
      </c>
      <c r="K38" s="1393"/>
      <c r="L38" s="1393">
        <v>21868.271506507204</v>
      </c>
      <c r="M38" s="1393"/>
      <c r="N38" s="1393">
        <v>12239.35774442659</v>
      </c>
      <c r="O38" s="526"/>
      <c r="P38" s="1396"/>
      <c r="R38" s="1348"/>
      <c r="S38" s="1348"/>
      <c r="T38" s="1349"/>
    </row>
    <row r="39" spans="1:20" s="1353" customFormat="1" ht="11.25" customHeight="1">
      <c r="A39" s="1351"/>
      <c r="B39" s="1352"/>
      <c r="C39" s="1354" t="s">
        <v>379</v>
      </c>
      <c r="D39" s="1388"/>
      <c r="E39" s="1387"/>
      <c r="F39" s="1393">
        <v>13290.669433723187</v>
      </c>
      <c r="G39" s="1393"/>
      <c r="H39" s="1393">
        <v>13273.669433723187</v>
      </c>
      <c r="I39" s="1393"/>
      <c r="J39" s="1393">
        <v>17</v>
      </c>
      <c r="K39" s="1393"/>
      <c r="L39" s="1393">
        <v>10805.391854069916</v>
      </c>
      <c r="M39" s="1393"/>
      <c r="N39" s="1393">
        <v>2485.2775796533078</v>
      </c>
      <c r="O39" s="526"/>
      <c r="P39" s="1396"/>
      <c r="R39" s="1348"/>
      <c r="S39" s="1348"/>
      <c r="T39" s="1349"/>
    </row>
    <row r="40" spans="1:20" s="1353" customFormat="1" ht="11.25" customHeight="1">
      <c r="A40" s="1351"/>
      <c r="B40" s="1352"/>
      <c r="C40" s="1354" t="s">
        <v>380</v>
      </c>
      <c r="D40" s="1389"/>
      <c r="E40" s="1387"/>
      <c r="F40" s="1393">
        <v>11481.052734085624</v>
      </c>
      <c r="G40" s="1393"/>
      <c r="H40" s="1393">
        <v>11480.052734085624</v>
      </c>
      <c r="I40" s="1393"/>
      <c r="J40" s="1393">
        <v>1</v>
      </c>
      <c r="K40" s="1393"/>
      <c r="L40" s="1393">
        <v>4661.8170942414536</v>
      </c>
      <c r="M40" s="1393"/>
      <c r="N40" s="1393">
        <v>6819.2356398442616</v>
      </c>
      <c r="O40" s="526"/>
      <c r="P40" s="1396"/>
      <c r="R40" s="1348"/>
      <c r="S40" s="1348"/>
      <c r="T40" s="1349"/>
    </row>
    <row r="41" spans="1:20" s="1353" customFormat="1" ht="11.25" customHeight="1">
      <c r="A41" s="1351"/>
      <c r="B41" s="1352"/>
      <c r="C41" s="1354" t="s">
        <v>481</v>
      </c>
      <c r="D41" s="1389"/>
      <c r="E41" s="1387"/>
      <c r="F41" s="1393">
        <v>721.63464531030183</v>
      </c>
      <c r="G41" s="1393"/>
      <c r="H41" s="1393">
        <v>721.63464531030183</v>
      </c>
      <c r="I41" s="1393"/>
      <c r="J41" s="1393">
        <v>0</v>
      </c>
      <c r="K41" s="1393"/>
      <c r="L41" s="1393">
        <v>504.4450438751428</v>
      </c>
      <c r="M41" s="1393"/>
      <c r="N41" s="1393">
        <v>217.18960143515889</v>
      </c>
      <c r="O41" s="526"/>
      <c r="P41" s="1396"/>
      <c r="R41" s="1348"/>
      <c r="S41" s="1348"/>
      <c r="T41" s="1349"/>
    </row>
    <row r="42" spans="1:20" s="1353" customFormat="1" ht="11.25" customHeight="1">
      <c r="A42" s="1351"/>
      <c r="B42" s="1352"/>
      <c r="C42" s="1354" t="s">
        <v>382</v>
      </c>
      <c r="D42" s="1388"/>
      <c r="E42" s="1387"/>
      <c r="F42" s="1393">
        <v>669.31178943398879</v>
      </c>
      <c r="G42" s="1393"/>
      <c r="H42" s="1393">
        <v>669.31178943398879</v>
      </c>
      <c r="I42" s="1393"/>
      <c r="J42" s="1393">
        <v>0</v>
      </c>
      <c r="K42" s="1393"/>
      <c r="L42" s="1393">
        <v>306.16169135742751</v>
      </c>
      <c r="M42" s="1393"/>
      <c r="N42" s="1393">
        <v>363.15009807656111</v>
      </c>
      <c r="O42" s="526"/>
      <c r="P42" s="1396"/>
      <c r="R42" s="1348"/>
      <c r="S42" s="1348"/>
      <c r="T42" s="1349"/>
    </row>
    <row r="43" spans="1:20" s="1353" customFormat="1" ht="11.25" customHeight="1">
      <c r="A43" s="1351"/>
      <c r="B43" s="1352"/>
      <c r="C43" s="1354" t="s">
        <v>383</v>
      </c>
      <c r="D43" s="1392"/>
      <c r="E43" s="1390"/>
      <c r="F43" s="1393">
        <v>583.21500569048101</v>
      </c>
      <c r="G43" s="1393"/>
      <c r="H43" s="1393">
        <v>583.21500569048101</v>
      </c>
      <c r="I43" s="1393"/>
      <c r="J43" s="1393">
        <v>0</v>
      </c>
      <c r="K43" s="1393"/>
      <c r="L43" s="1393">
        <v>395.18572560260765</v>
      </c>
      <c r="M43" s="1393"/>
      <c r="N43" s="1393">
        <v>188.0292800878735</v>
      </c>
      <c r="O43" s="526"/>
      <c r="P43" s="1396"/>
      <c r="R43" s="1348"/>
      <c r="S43" s="1348"/>
      <c r="T43" s="1349"/>
    </row>
    <row r="44" spans="1:20" s="1353" customFormat="1" ht="11.25" customHeight="1">
      <c r="A44" s="1351"/>
      <c r="B44" s="1352"/>
      <c r="C44" s="1354" t="s">
        <v>541</v>
      </c>
      <c r="D44" s="1392"/>
      <c r="E44" s="1391"/>
      <c r="F44" s="1393">
        <v>2331.9917056215318</v>
      </c>
      <c r="G44" s="1393"/>
      <c r="H44" s="1393">
        <v>2326.9917056215318</v>
      </c>
      <c r="I44" s="1393"/>
      <c r="J44" s="1393">
        <v>5</v>
      </c>
      <c r="K44" s="1393"/>
      <c r="L44" s="1393">
        <v>1473.1529754323667</v>
      </c>
      <c r="M44" s="1393"/>
      <c r="N44" s="1393">
        <v>858.83873018916597</v>
      </c>
      <c r="O44" s="526"/>
      <c r="P44" s="1396"/>
      <c r="R44" s="1348"/>
      <c r="S44" s="1348"/>
      <c r="T44" s="1349"/>
    </row>
    <row r="45" spans="1:20" s="1353" customFormat="1" ht="11.25" customHeight="1">
      <c r="A45" s="1351"/>
      <c r="B45" s="1352"/>
      <c r="C45" s="1354" t="s">
        <v>542</v>
      </c>
      <c r="D45" s="1392"/>
      <c r="E45" s="1391"/>
      <c r="F45" s="1393">
        <v>12845.633643430669</v>
      </c>
      <c r="G45" s="1393"/>
      <c r="H45" s="1393">
        <v>12838.63364343067</v>
      </c>
      <c r="I45" s="1393"/>
      <c r="J45" s="1393">
        <v>7</v>
      </c>
      <c r="K45" s="1393"/>
      <c r="L45" s="1393">
        <v>8273.8577396915935</v>
      </c>
      <c r="M45" s="1393"/>
      <c r="N45" s="1393">
        <v>4571.7759037391343</v>
      </c>
      <c r="O45" s="526"/>
      <c r="P45" s="1396"/>
      <c r="R45" s="1348"/>
      <c r="S45" s="1348"/>
      <c r="T45" s="1349"/>
    </row>
    <row r="46" spans="1:20" s="1353" customFormat="1" ht="11.25" customHeight="1">
      <c r="A46" s="1351"/>
      <c r="B46" s="1352"/>
      <c r="C46" s="1354" t="s">
        <v>543</v>
      </c>
      <c r="D46" s="1392"/>
      <c r="E46" s="1387"/>
      <c r="F46" s="1393">
        <v>6336.8088940199486</v>
      </c>
      <c r="G46" s="1393"/>
      <c r="H46" s="1393">
        <v>6332.8088940199486</v>
      </c>
      <c r="I46" s="1393"/>
      <c r="J46" s="1393">
        <v>4</v>
      </c>
      <c r="K46" s="1393"/>
      <c r="L46" s="1393">
        <v>4311.9388571289874</v>
      </c>
      <c r="M46" s="1393"/>
      <c r="N46" s="1393">
        <v>2024.8700368909654</v>
      </c>
      <c r="O46" s="526"/>
      <c r="P46" s="1396"/>
      <c r="R46" s="1348"/>
      <c r="S46" s="1348"/>
      <c r="T46" s="1349"/>
    </row>
    <row r="47" spans="1:20" s="1353" customFormat="1" ht="11.25" customHeight="1">
      <c r="A47" s="1351"/>
      <c r="B47" s="1352"/>
      <c r="C47" s="1354" t="s">
        <v>386</v>
      </c>
      <c r="D47" s="1392"/>
      <c r="E47" s="1387"/>
      <c r="F47" s="1393">
        <v>1688.3873540703107</v>
      </c>
      <c r="G47" s="1393"/>
      <c r="H47" s="1393">
        <v>1688.3873540703107</v>
      </c>
      <c r="I47" s="1393"/>
      <c r="J47" s="1393">
        <v>0</v>
      </c>
      <c r="K47" s="1393"/>
      <c r="L47" s="1393">
        <v>439.14205556255047</v>
      </c>
      <c r="M47" s="1393"/>
      <c r="N47" s="1393">
        <v>1249.2452985077616</v>
      </c>
      <c r="O47" s="526"/>
      <c r="P47" s="1396"/>
      <c r="R47" s="1348"/>
      <c r="S47" s="1348"/>
      <c r="T47" s="1349"/>
    </row>
    <row r="48" spans="1:20" s="1353" customFormat="1" ht="11.25" customHeight="1">
      <c r="A48" s="1351"/>
      <c r="B48" s="1352"/>
      <c r="C48" s="1354" t="s">
        <v>544</v>
      </c>
      <c r="D48" s="1392"/>
      <c r="E48" s="1387"/>
      <c r="F48" s="1393">
        <v>14933.381385302831</v>
      </c>
      <c r="G48" s="1393"/>
      <c r="H48" s="1393">
        <v>14931.381385302831</v>
      </c>
      <c r="I48" s="1393"/>
      <c r="J48" s="1393">
        <v>2</v>
      </c>
      <c r="K48" s="1393"/>
      <c r="L48" s="1393">
        <v>2179.0993445217305</v>
      </c>
      <c r="M48" s="1393"/>
      <c r="N48" s="1393">
        <v>12754.282040781118</v>
      </c>
      <c r="O48" s="526"/>
      <c r="P48" s="1396"/>
      <c r="R48" s="1348"/>
      <c r="S48" s="1348"/>
      <c r="T48" s="1349"/>
    </row>
    <row r="49" spans="1:20" s="1353" customFormat="1" ht="11.25" customHeight="1">
      <c r="A49" s="1351"/>
      <c r="B49" s="1352"/>
      <c r="C49" s="1354" t="s">
        <v>545</v>
      </c>
      <c r="D49" s="1392"/>
      <c r="E49" s="1387"/>
      <c r="F49" s="1393">
        <v>1802.9222769741993</v>
      </c>
      <c r="G49" s="1393"/>
      <c r="H49" s="1393">
        <v>1800.9222769741993</v>
      </c>
      <c r="I49" s="1393"/>
      <c r="J49" s="1393">
        <v>2</v>
      </c>
      <c r="K49" s="1393"/>
      <c r="L49" s="1393">
        <v>1299.1048216791808</v>
      </c>
      <c r="M49" s="1393"/>
      <c r="N49" s="1393">
        <v>503.8174552950199</v>
      </c>
      <c r="O49" s="526"/>
      <c r="P49" s="1396"/>
      <c r="R49" s="1348"/>
      <c r="S49" s="1348"/>
      <c r="T49" s="1349"/>
    </row>
    <row r="50" spans="1:20" s="1353" customFormat="1" ht="11.25" customHeight="1">
      <c r="A50" s="1351"/>
      <c r="B50" s="1352"/>
      <c r="C50" s="1354" t="s">
        <v>388</v>
      </c>
      <c r="D50" s="1392"/>
      <c r="E50" s="1387"/>
      <c r="F50" s="1393">
        <v>2685.2853304706118</v>
      </c>
      <c r="G50" s="1393"/>
      <c r="H50" s="1393">
        <v>2684.2853304706118</v>
      </c>
      <c r="I50" s="1393"/>
      <c r="J50" s="1393">
        <v>1</v>
      </c>
      <c r="K50" s="1393"/>
      <c r="L50" s="1393">
        <v>973.74493140031643</v>
      </c>
      <c r="M50" s="1393"/>
      <c r="N50" s="1393">
        <v>1711.5403990702955</v>
      </c>
      <c r="O50" s="526"/>
      <c r="P50" s="1396"/>
      <c r="R50" s="1348"/>
      <c r="S50" s="1348"/>
      <c r="T50" s="1349"/>
    </row>
    <row r="51" spans="1:20" s="1353" customFormat="1" ht="11.25" customHeight="1">
      <c r="A51" s="1351"/>
      <c r="B51" s="1352"/>
      <c r="C51" s="1354" t="s">
        <v>546</v>
      </c>
      <c r="D51" s="1392"/>
      <c r="E51" s="1387"/>
      <c r="F51" s="1393">
        <v>324.5629509735852</v>
      </c>
      <c r="G51" s="1393"/>
      <c r="H51" s="1393">
        <v>324.5629509735852</v>
      </c>
      <c r="I51" s="1393"/>
      <c r="J51" s="1393">
        <v>0</v>
      </c>
      <c r="K51" s="1393"/>
      <c r="L51" s="1393">
        <v>18.143171806167402</v>
      </c>
      <c r="M51" s="1393"/>
      <c r="N51" s="1393">
        <v>306.4197791674178</v>
      </c>
      <c r="O51" s="526"/>
      <c r="P51" s="1396"/>
      <c r="R51" s="1348"/>
      <c r="S51" s="1348"/>
      <c r="T51" s="1349"/>
    </row>
    <row r="52" spans="1:20" s="1353" customFormat="1" ht="11.25" customHeight="1">
      <c r="A52" s="1351"/>
      <c r="B52" s="1352"/>
      <c r="C52" s="1354" t="s">
        <v>547</v>
      </c>
      <c r="D52" s="1392"/>
      <c r="E52" s="1387"/>
      <c r="F52" s="1393">
        <v>27.346405228758169</v>
      </c>
      <c r="G52" s="1393"/>
      <c r="H52" s="1393">
        <v>27.346405228758169</v>
      </c>
      <c r="I52" s="1393"/>
      <c r="J52" s="1393">
        <v>0</v>
      </c>
      <c r="K52" s="1393"/>
      <c r="L52" s="1393">
        <v>15.346405228758169</v>
      </c>
      <c r="M52" s="1393"/>
      <c r="N52" s="1393">
        <v>12</v>
      </c>
      <c r="O52" s="526"/>
      <c r="P52" s="1396"/>
      <c r="R52" s="1348"/>
      <c r="S52" s="1348"/>
      <c r="T52" s="1349"/>
    </row>
    <row r="53" spans="1:20" s="1353" customFormat="1" ht="11.25" customHeight="1">
      <c r="A53" s="1351"/>
      <c r="B53" s="1352"/>
      <c r="C53" s="1354" t="s">
        <v>548</v>
      </c>
      <c r="D53" s="1392"/>
      <c r="E53" s="1387"/>
      <c r="F53" s="1393">
        <v>18.503778337531486</v>
      </c>
      <c r="G53" s="1393"/>
      <c r="H53" s="1393">
        <v>18.503778337531486</v>
      </c>
      <c r="I53" s="1393"/>
      <c r="J53" s="1393">
        <v>0</v>
      </c>
      <c r="K53" s="1393"/>
      <c r="L53" s="1393">
        <v>12</v>
      </c>
      <c r="M53" s="1393"/>
      <c r="N53" s="1393">
        <v>6.5037783375314859</v>
      </c>
      <c r="O53" s="526"/>
      <c r="P53" s="1396"/>
      <c r="R53" s="1348"/>
      <c r="S53" s="1348"/>
      <c r="T53" s="1349"/>
    </row>
    <row r="54" spans="1:20" s="1367" customFormat="1" ht="5.25" customHeight="1" thickBot="1">
      <c r="A54" s="1361"/>
      <c r="B54" s="1361"/>
      <c r="C54" s="1362"/>
      <c r="D54" s="1363"/>
      <c r="E54" s="1360"/>
      <c r="F54" s="1364"/>
      <c r="G54" s="1364"/>
      <c r="H54" s="1364"/>
      <c r="I54" s="1364"/>
      <c r="J54" s="1364"/>
      <c r="K54" s="1337"/>
      <c r="L54" s="1365"/>
      <c r="M54" s="1366"/>
      <c r="N54" s="1366"/>
      <c r="O54" s="526"/>
      <c r="P54" s="1366"/>
      <c r="R54" s="1368"/>
      <c r="S54" s="1368"/>
    </row>
    <row r="55" spans="1:20" s="170" customFormat="1" ht="13.5" thickBot="1">
      <c r="A55" s="168"/>
      <c r="B55" s="169"/>
      <c r="C55" s="1760" t="s">
        <v>549</v>
      </c>
      <c r="D55" s="1761"/>
      <c r="E55" s="1761"/>
      <c r="F55" s="1761"/>
      <c r="G55" s="1761"/>
      <c r="H55" s="1761"/>
      <c r="I55" s="1761"/>
      <c r="J55" s="1761"/>
      <c r="K55" s="1761"/>
      <c r="L55" s="1761"/>
      <c r="M55" s="1761"/>
      <c r="N55" s="1762"/>
      <c r="O55" s="526"/>
      <c r="P55" s="1395"/>
      <c r="Q55" s="1016"/>
      <c r="R55" s="1369"/>
      <c r="S55" s="1369"/>
    </row>
    <row r="56" spans="1:20" s="1367" customFormat="1" ht="3.75" customHeight="1">
      <c r="A56" s="1361"/>
      <c r="B56" s="1361"/>
      <c r="C56" s="1362"/>
      <c r="D56" s="1370"/>
      <c r="E56" s="1371"/>
      <c r="F56" s="1371"/>
      <c r="G56" s="1371"/>
      <c r="H56" s="1371"/>
      <c r="I56" s="1371"/>
      <c r="J56" s="1371"/>
      <c r="K56" s="1362"/>
      <c r="L56" s="1372"/>
      <c r="N56" s="1373"/>
      <c r="O56" s="526"/>
      <c r="P56" s="1366"/>
      <c r="R56" s="1368"/>
      <c r="S56" s="1368"/>
    </row>
    <row r="57" spans="1:20" s="1367" customFormat="1" ht="26.25" customHeight="1">
      <c r="A57" s="1361"/>
      <c r="B57" s="1361"/>
      <c r="C57" s="1763">
        <v>2012</v>
      </c>
      <c r="D57" s="1764"/>
      <c r="E57" s="1374"/>
      <c r="F57" s="1341" t="s">
        <v>68</v>
      </c>
      <c r="G57" s="1342"/>
      <c r="H57" s="1765" t="s">
        <v>513</v>
      </c>
      <c r="I57" s="1765"/>
      <c r="J57" s="1765"/>
      <c r="K57" s="1342"/>
      <c r="L57" s="1765" t="s">
        <v>514</v>
      </c>
      <c r="M57" s="1765"/>
      <c r="N57" s="1765"/>
      <c r="O57" s="526"/>
      <c r="P57" s="1366"/>
      <c r="R57" s="1368"/>
      <c r="S57" s="1368"/>
    </row>
    <row r="58" spans="1:20" s="1367" customFormat="1" ht="16.5" customHeight="1">
      <c r="A58" s="1361"/>
      <c r="B58" s="1361"/>
      <c r="C58" s="1362"/>
      <c r="D58" s="1375" t="s">
        <v>68</v>
      </c>
      <c r="E58" s="1376"/>
      <c r="F58" s="1393">
        <v>193611.00000001141</v>
      </c>
      <c r="G58" s="1393"/>
      <c r="H58" s="1756">
        <v>193436.00000001141</v>
      </c>
      <c r="I58" s="1756"/>
      <c r="J58" s="1756"/>
      <c r="K58" s="1393"/>
      <c r="L58" s="1757">
        <v>175</v>
      </c>
      <c r="M58" s="1757"/>
      <c r="N58" s="1757"/>
      <c r="O58" s="526"/>
      <c r="P58" s="1366"/>
      <c r="R58" s="1368"/>
      <c r="S58" s="1368"/>
    </row>
    <row r="59" spans="1:20" s="1368" customFormat="1" ht="12" customHeight="1">
      <c r="A59" s="1377"/>
      <c r="B59" s="1377"/>
      <c r="C59" s="1378"/>
      <c r="D59" s="1379" t="s">
        <v>550</v>
      </c>
      <c r="E59" s="1360"/>
      <c r="F59" s="1394">
        <v>343.57724030054862</v>
      </c>
      <c r="G59" s="1394"/>
      <c r="H59" s="1754">
        <v>341.57724030054862</v>
      </c>
      <c r="I59" s="1754"/>
      <c r="J59" s="1754"/>
      <c r="K59" s="1394"/>
      <c r="L59" s="1755">
        <v>2</v>
      </c>
      <c r="M59" s="1755"/>
      <c r="N59" s="1755"/>
      <c r="O59" s="1380"/>
      <c r="P59" s="1398"/>
    </row>
    <row r="60" spans="1:20" s="1368" customFormat="1" ht="12" customHeight="1">
      <c r="A60" s="1377"/>
      <c r="B60" s="1377"/>
      <c r="C60" s="1378"/>
      <c r="D60" s="1381" t="s">
        <v>551</v>
      </c>
      <c r="E60" s="1360"/>
      <c r="F60" s="1394">
        <v>17277.598828278657</v>
      </c>
      <c r="G60" s="1394"/>
      <c r="H60" s="1754">
        <v>17271.598828278657</v>
      </c>
      <c r="I60" s="1754"/>
      <c r="J60" s="1754"/>
      <c r="K60" s="1394"/>
      <c r="L60" s="1755">
        <v>6</v>
      </c>
      <c r="M60" s="1755"/>
      <c r="N60" s="1755"/>
      <c r="O60" s="1380"/>
      <c r="P60" s="1398"/>
    </row>
    <row r="61" spans="1:20" s="1368" customFormat="1" ht="12" customHeight="1">
      <c r="A61" s="1377"/>
      <c r="B61" s="1377"/>
      <c r="C61" s="1378"/>
      <c r="D61" s="1381" t="s">
        <v>552</v>
      </c>
      <c r="E61" s="1360"/>
      <c r="F61" s="1394">
        <v>50190.389172828611</v>
      </c>
      <c r="G61" s="1394"/>
      <c r="H61" s="1754">
        <v>50162.389172828611</v>
      </c>
      <c r="I61" s="1754"/>
      <c r="J61" s="1754"/>
      <c r="K61" s="1394"/>
      <c r="L61" s="1755">
        <v>28</v>
      </c>
      <c r="M61" s="1755"/>
      <c r="N61" s="1755"/>
      <c r="O61" s="1380"/>
      <c r="P61" s="1398"/>
    </row>
    <row r="62" spans="1:20" s="1368" customFormat="1" ht="12" customHeight="1">
      <c r="A62" s="1377"/>
      <c r="B62" s="1377"/>
      <c r="C62" s="1378"/>
      <c r="D62" s="1382" t="s">
        <v>553</v>
      </c>
      <c r="E62" s="1360"/>
      <c r="F62" s="1394">
        <v>56630.274196364298</v>
      </c>
      <c r="G62" s="1394"/>
      <c r="H62" s="1754">
        <v>56592.274196364298</v>
      </c>
      <c r="I62" s="1754"/>
      <c r="J62" s="1754"/>
      <c r="K62" s="1394"/>
      <c r="L62" s="1755">
        <v>38</v>
      </c>
      <c r="M62" s="1755"/>
      <c r="N62" s="1755"/>
      <c r="O62" s="1380"/>
      <c r="P62" s="1398"/>
    </row>
    <row r="63" spans="1:20" s="1368" customFormat="1" ht="12" customHeight="1">
      <c r="A63" s="1377"/>
      <c r="B63" s="1377"/>
      <c r="C63" s="1378"/>
      <c r="D63" s="1379" t="s">
        <v>554</v>
      </c>
      <c r="E63" s="1360"/>
      <c r="F63" s="1394">
        <v>46176.193853871024</v>
      </c>
      <c r="G63" s="1394"/>
      <c r="H63" s="1754">
        <v>46124.193853871024</v>
      </c>
      <c r="I63" s="1754"/>
      <c r="J63" s="1754"/>
      <c r="K63" s="1394"/>
      <c r="L63" s="1755">
        <v>52</v>
      </c>
      <c r="M63" s="1755"/>
      <c r="N63" s="1755"/>
      <c r="O63" s="1380"/>
      <c r="P63" s="1398"/>
    </row>
    <row r="64" spans="1:20" s="1368" customFormat="1" ht="12" customHeight="1">
      <c r="A64" s="1377"/>
      <c r="B64" s="1377"/>
      <c r="C64" s="1378"/>
      <c r="D64" s="1381" t="s">
        <v>555</v>
      </c>
      <c r="E64" s="1383"/>
      <c r="F64" s="1394">
        <v>20150.367287392794</v>
      </c>
      <c r="G64" s="1394"/>
      <c r="H64" s="1754">
        <v>20110.367287392794</v>
      </c>
      <c r="I64" s="1754"/>
      <c r="J64" s="1754"/>
      <c r="K64" s="1394"/>
      <c r="L64" s="1755">
        <v>40</v>
      </c>
      <c r="M64" s="1755"/>
      <c r="N64" s="1755"/>
      <c r="O64" s="1380"/>
      <c r="P64" s="1398"/>
    </row>
    <row r="65" spans="1:16" s="1368" customFormat="1" ht="12" customHeight="1">
      <c r="A65" s="1377"/>
      <c r="B65" s="1377"/>
      <c r="C65" s="1378"/>
      <c r="D65" s="1381" t="s">
        <v>489</v>
      </c>
      <c r="E65" s="1383"/>
      <c r="F65" s="1394">
        <v>1643.710768919198</v>
      </c>
      <c r="G65" s="1394"/>
      <c r="H65" s="1754">
        <v>1634.710768919198</v>
      </c>
      <c r="I65" s="1754"/>
      <c r="J65" s="1754"/>
      <c r="K65" s="1394"/>
      <c r="L65" s="1755">
        <v>9</v>
      </c>
      <c r="M65" s="1755"/>
      <c r="N65" s="1755"/>
      <c r="O65" s="1380"/>
      <c r="P65" s="1398"/>
    </row>
    <row r="66" spans="1:16" s="1368" customFormat="1" ht="12" customHeight="1">
      <c r="A66" s="1377"/>
      <c r="B66" s="1377"/>
      <c r="C66" s="1378"/>
      <c r="D66" s="1381" t="s">
        <v>556</v>
      </c>
      <c r="E66" s="1383"/>
      <c r="F66" s="1394">
        <v>1198.8886520500564</v>
      </c>
      <c r="G66" s="1394"/>
      <c r="H66" s="1754">
        <v>1198.8886520500564</v>
      </c>
      <c r="I66" s="1754"/>
      <c r="J66" s="1754"/>
      <c r="K66" s="1394"/>
      <c r="L66" s="1755">
        <v>0</v>
      </c>
      <c r="M66" s="1755"/>
      <c r="N66" s="1755"/>
      <c r="O66" s="1380"/>
      <c r="P66" s="1398"/>
    </row>
    <row r="67" spans="1:16">
      <c r="A67" s="166"/>
      <c r="B67" s="191"/>
      <c r="C67" s="193" t="s">
        <v>557</v>
      </c>
      <c r="D67" s="182"/>
      <c r="E67" s="1384"/>
      <c r="F67" s="1385" t="s">
        <v>356</v>
      </c>
      <c r="H67" s="182"/>
      <c r="J67" s="1384"/>
      <c r="K67" s="182"/>
      <c r="L67" s="182"/>
      <c r="M67" s="182"/>
      <c r="N67" s="1018"/>
      <c r="O67" s="526"/>
      <c r="P67" s="1386"/>
    </row>
    <row r="68" spans="1:16">
      <c r="A68" s="164"/>
      <c r="B68" s="166"/>
      <c r="C68" s="166"/>
      <c r="D68" s="166"/>
      <c r="E68" s="166"/>
      <c r="F68" s="166"/>
      <c r="G68" s="166"/>
      <c r="H68" s="166"/>
      <c r="I68" s="166"/>
      <c r="J68" s="166"/>
      <c r="K68" s="1714">
        <v>41913</v>
      </c>
      <c r="L68" s="1714"/>
      <c r="M68" s="1714"/>
      <c r="N68" s="1714"/>
      <c r="O68" s="311">
        <v>17</v>
      </c>
      <c r="P68" s="1399"/>
    </row>
    <row r="70" spans="1:16">
      <c r="O70" s="1019"/>
      <c r="P70" s="1019"/>
    </row>
    <row r="71" spans="1:16">
      <c r="O71" s="1020"/>
      <c r="P71" s="1020"/>
    </row>
  </sheetData>
  <mergeCells count="31">
    <mergeCell ref="B1:F1"/>
    <mergeCell ref="B2:D2"/>
    <mergeCell ref="E2:F2"/>
    <mergeCell ref="C55:N55"/>
    <mergeCell ref="C57:D57"/>
    <mergeCell ref="H57:J57"/>
    <mergeCell ref="L57:N57"/>
    <mergeCell ref="I2:M2"/>
    <mergeCell ref="C4:N4"/>
    <mergeCell ref="C6:D6"/>
    <mergeCell ref="C7:D7"/>
    <mergeCell ref="C8:D8"/>
    <mergeCell ref="H58:J58"/>
    <mergeCell ref="L58:N58"/>
    <mergeCell ref="H59:J59"/>
    <mergeCell ref="L59:N59"/>
    <mergeCell ref="H60:J60"/>
    <mergeCell ref="L60:N60"/>
    <mergeCell ref="H61:J61"/>
    <mergeCell ref="L61:N61"/>
    <mergeCell ref="H62:J62"/>
    <mergeCell ref="L62:N62"/>
    <mergeCell ref="H63:J63"/>
    <mergeCell ref="L63:N63"/>
    <mergeCell ref="K68:N68"/>
    <mergeCell ref="H64:J64"/>
    <mergeCell ref="L64:N64"/>
    <mergeCell ref="H65:J65"/>
    <mergeCell ref="L65:N65"/>
    <mergeCell ref="H66:J66"/>
    <mergeCell ref="L66:N66"/>
  </mergeCells>
  <printOptions horizontalCentered="1"/>
  <pageMargins left="0.19685039370078741" right="0.19685039370078741" top="0.19685039370078741" bottom="0.19685039370078741" header="0" footer="0"/>
  <pageSetup paperSize="9" orientation="portrait" verticalDpi="1200" r:id="rId1"/>
  <drawing r:id="rId2"/>
</worksheet>
</file>

<file path=xl/worksheets/sheet16.xml><?xml version="1.0" encoding="utf-8"?>
<worksheet xmlns="http://schemas.openxmlformats.org/spreadsheetml/2006/main" xmlns:r="http://schemas.openxmlformats.org/officeDocument/2006/relationships">
  <sheetPr codeName="Folha16">
    <tabColor theme="3"/>
  </sheetPr>
  <dimension ref="A1:CT84"/>
  <sheetViews>
    <sheetView zoomScaleNormal="100" workbookViewId="0"/>
  </sheetViews>
  <sheetFormatPr defaultRowHeight="12.75"/>
  <cols>
    <col min="1" max="1" width="1" style="475" customWidth="1"/>
    <col min="2" max="2" width="2.5703125" style="475" customWidth="1"/>
    <col min="3" max="3" width="2" style="475" customWidth="1"/>
    <col min="4" max="4" width="13.28515625" style="475" customWidth="1"/>
    <col min="5" max="5" width="6.28515625" style="475" customWidth="1"/>
    <col min="6" max="8" width="7.140625" style="475" customWidth="1"/>
    <col min="9" max="9" width="6.42578125" style="475" customWidth="1"/>
    <col min="10" max="10" width="6.5703125" style="475" customWidth="1"/>
    <col min="11" max="11" width="7.7109375" style="475" customWidth="1"/>
    <col min="12" max="12" width="28.42578125" style="475" customWidth="1"/>
    <col min="13" max="13" width="2.5703125" style="475" customWidth="1"/>
    <col min="14" max="14" width="1" style="475" customWidth="1"/>
    <col min="15" max="29" width="9.140625" style="475"/>
    <col min="30" max="30" width="15.140625" style="475" customWidth="1"/>
    <col min="31" max="34" width="6.42578125" style="475" customWidth="1"/>
    <col min="35" max="36" width="2.140625" style="475" customWidth="1"/>
    <col min="37" max="38" width="6.42578125" style="475" customWidth="1"/>
    <col min="39" max="39" width="15.140625" style="475" customWidth="1"/>
    <col min="40" max="41" width="6.42578125" style="475" customWidth="1"/>
    <col min="42" max="16384" width="9.140625" style="475"/>
  </cols>
  <sheetData>
    <row r="1" spans="1:56" ht="13.5" customHeight="1">
      <c r="A1" s="470"/>
      <c r="B1" s="474"/>
      <c r="C1" s="474"/>
      <c r="D1" s="474"/>
      <c r="E1" s="474"/>
      <c r="F1" s="471"/>
      <c r="G1" s="471"/>
      <c r="H1" s="471"/>
      <c r="I1" s="471"/>
      <c r="J1" s="471"/>
      <c r="K1" s="471"/>
      <c r="L1" s="1669" t="s">
        <v>349</v>
      </c>
      <c r="M1" s="1669"/>
      <c r="N1" s="470"/>
    </row>
    <row r="2" spans="1:56" ht="6" customHeight="1">
      <c r="A2" s="470"/>
      <c r="B2" s="1770"/>
      <c r="C2" s="1771"/>
      <c r="D2" s="1771"/>
      <c r="E2" s="608"/>
      <c r="F2" s="608"/>
      <c r="G2" s="608"/>
      <c r="H2" s="608"/>
      <c r="I2" s="608"/>
      <c r="J2" s="608"/>
      <c r="K2" s="608"/>
      <c r="L2" s="528"/>
      <c r="M2" s="480"/>
      <c r="N2" s="470"/>
      <c r="O2" s="542"/>
      <c r="P2" s="542"/>
      <c r="Q2" s="542"/>
      <c r="R2" s="542"/>
      <c r="S2" s="542"/>
      <c r="T2" s="542"/>
      <c r="U2" s="542"/>
      <c r="V2" s="542"/>
      <c r="W2" s="542"/>
      <c r="X2" s="542"/>
      <c r="Y2" s="542"/>
      <c r="Z2" s="542"/>
      <c r="AA2" s="542"/>
      <c r="AB2" s="542"/>
      <c r="AC2" s="542"/>
      <c r="AD2" s="542"/>
      <c r="AE2" s="542"/>
      <c r="AF2" s="542"/>
      <c r="AG2" s="542"/>
      <c r="AH2" s="542"/>
      <c r="AI2" s="542"/>
      <c r="AJ2" s="542"/>
      <c r="AK2" s="542"/>
      <c r="AL2" s="542"/>
      <c r="AM2" s="542"/>
      <c r="AN2" s="542"/>
      <c r="AO2" s="542"/>
      <c r="AP2" s="542"/>
      <c r="AQ2" s="542"/>
      <c r="AR2" s="542"/>
      <c r="AS2" s="542"/>
      <c r="AT2" s="542"/>
      <c r="AU2" s="542"/>
      <c r="AV2" s="542"/>
      <c r="AW2" s="542"/>
      <c r="AX2" s="542"/>
      <c r="AY2" s="542"/>
      <c r="AZ2" s="542"/>
      <c r="BA2" s="542"/>
      <c r="BB2" s="542"/>
      <c r="BC2" s="542"/>
      <c r="BD2" s="542"/>
    </row>
    <row r="3" spans="1:56" ht="11.25" customHeight="1" thickBot="1">
      <c r="A3" s="470"/>
      <c r="B3" s="543"/>
      <c r="C3" s="480"/>
      <c r="D3" s="480"/>
      <c r="E3" s="480"/>
      <c r="F3" s="480"/>
      <c r="G3" s="480"/>
      <c r="H3" s="480"/>
      <c r="I3" s="480"/>
      <c r="J3" s="480"/>
      <c r="K3" s="480"/>
      <c r="L3" s="663" t="s">
        <v>73</v>
      </c>
      <c r="M3" s="480"/>
      <c r="N3" s="470"/>
      <c r="O3" s="542"/>
      <c r="P3" s="542"/>
      <c r="Q3" s="542"/>
      <c r="R3" s="542"/>
      <c r="S3" s="542"/>
      <c r="T3" s="542"/>
      <c r="U3" s="542"/>
      <c r="V3" s="542"/>
      <c r="W3" s="542"/>
      <c r="X3" s="542"/>
      <c r="Y3" s="542"/>
      <c r="Z3" s="542"/>
      <c r="AA3" s="542"/>
      <c r="AB3" s="542"/>
      <c r="AC3" s="542"/>
      <c r="AD3" s="542"/>
      <c r="AE3" s="542"/>
      <c r="AF3" s="542"/>
      <c r="AG3" s="542"/>
      <c r="AH3" s="542"/>
      <c r="AI3" s="542"/>
      <c r="AJ3" s="542"/>
      <c r="AK3" s="542"/>
      <c r="AL3" s="542"/>
      <c r="AM3" s="542"/>
      <c r="AN3" s="542"/>
      <c r="AO3" s="542"/>
      <c r="AP3" s="542"/>
      <c r="AQ3" s="542"/>
      <c r="AR3" s="542"/>
      <c r="AS3" s="542"/>
      <c r="AT3" s="542"/>
      <c r="AU3" s="542"/>
      <c r="AV3" s="542"/>
      <c r="AW3" s="542"/>
      <c r="AX3" s="542"/>
      <c r="AY3" s="542"/>
      <c r="AZ3" s="542"/>
      <c r="BA3" s="542"/>
      <c r="BB3" s="542"/>
      <c r="BC3" s="542"/>
      <c r="BD3" s="542"/>
    </row>
    <row r="4" spans="1:56" s="484" customFormat="1" ht="13.5" customHeight="1" thickBot="1">
      <c r="A4" s="482"/>
      <c r="B4" s="657"/>
      <c r="C4" s="1772" t="s">
        <v>143</v>
      </c>
      <c r="D4" s="1773"/>
      <c r="E4" s="1773"/>
      <c r="F4" s="1773"/>
      <c r="G4" s="1773"/>
      <c r="H4" s="1773"/>
      <c r="I4" s="1773"/>
      <c r="J4" s="1773"/>
      <c r="K4" s="1773"/>
      <c r="L4" s="1774"/>
      <c r="M4" s="480"/>
      <c r="N4" s="482"/>
      <c r="O4" s="726"/>
      <c r="P4" s="726"/>
      <c r="Q4" s="726"/>
      <c r="R4" s="726"/>
      <c r="S4" s="726"/>
      <c r="T4" s="726"/>
      <c r="U4" s="726"/>
      <c r="V4" s="726"/>
      <c r="W4" s="726"/>
      <c r="X4" s="726"/>
      <c r="Y4" s="726"/>
      <c r="Z4" s="726"/>
      <c r="AA4" s="726"/>
      <c r="AB4" s="726"/>
      <c r="AC4" s="726"/>
      <c r="AD4" s="786"/>
      <c r="AE4" s="786"/>
      <c r="AF4" s="786"/>
      <c r="AG4" s="786"/>
      <c r="AH4" s="786"/>
      <c r="AI4" s="786"/>
      <c r="AJ4" s="786"/>
      <c r="AK4" s="786"/>
      <c r="AL4" s="786"/>
      <c r="AM4" s="786"/>
      <c r="AN4" s="786"/>
      <c r="AO4" s="786"/>
      <c r="AP4" s="726"/>
      <c r="AQ4" s="726"/>
      <c r="AR4" s="726"/>
      <c r="AS4" s="726"/>
      <c r="AT4" s="726"/>
      <c r="AU4" s="726"/>
      <c r="AV4" s="726"/>
      <c r="AW4" s="726"/>
      <c r="AX4" s="726"/>
      <c r="AY4" s="726"/>
      <c r="AZ4" s="726"/>
      <c r="BA4" s="726"/>
      <c r="BB4" s="726"/>
      <c r="BC4" s="726"/>
      <c r="BD4" s="726"/>
    </row>
    <row r="5" spans="1:56" s="792" customFormat="1">
      <c r="B5" s="793"/>
      <c r="C5" s="1775" t="s">
        <v>144</v>
      </c>
      <c r="D5" s="1775"/>
      <c r="E5" s="666"/>
      <c r="F5" s="588"/>
      <c r="G5" s="588"/>
      <c r="H5" s="588"/>
      <c r="I5" s="588"/>
      <c r="J5" s="588"/>
      <c r="K5" s="588"/>
      <c r="L5" s="530"/>
      <c r="M5" s="530"/>
      <c r="N5" s="796"/>
      <c r="O5" s="794"/>
      <c r="P5" s="794"/>
      <c r="Q5" s="794"/>
      <c r="R5" s="794"/>
      <c r="S5" s="794"/>
      <c r="T5" s="794"/>
      <c r="U5" s="794"/>
      <c r="V5" s="794"/>
      <c r="W5" s="794"/>
      <c r="X5" s="794"/>
      <c r="Y5" s="794"/>
      <c r="Z5" s="794"/>
      <c r="AA5" s="794"/>
      <c r="AB5" s="794"/>
      <c r="AC5" s="794"/>
      <c r="AD5" s="795"/>
      <c r="AE5" s="795"/>
      <c r="AF5" s="795"/>
      <c r="AG5" s="795"/>
      <c r="AH5" s="795"/>
      <c r="AI5" s="795"/>
      <c r="AJ5" s="795"/>
      <c r="AK5" s="795"/>
      <c r="AL5" s="795"/>
      <c r="AM5" s="795"/>
      <c r="AO5" s="795"/>
      <c r="AP5" s="794"/>
      <c r="AQ5" s="794"/>
      <c r="AR5" s="794"/>
      <c r="AS5" s="794"/>
      <c r="AT5" s="794"/>
      <c r="AU5" s="794"/>
      <c r="AV5" s="794"/>
      <c r="AW5" s="794"/>
      <c r="AX5" s="794"/>
      <c r="AY5" s="794"/>
      <c r="AZ5" s="794"/>
      <c r="BA5" s="794"/>
      <c r="BB5" s="794"/>
      <c r="BC5" s="794"/>
      <c r="BD5" s="794"/>
    </row>
    <row r="6" spans="1:56" ht="13.5" customHeight="1">
      <c r="A6" s="470"/>
      <c r="B6" s="543"/>
      <c r="C6" s="1775"/>
      <c r="D6" s="1775"/>
      <c r="E6" s="1778" t="s">
        <v>674</v>
      </c>
      <c r="F6" s="1778"/>
      <c r="G6" s="1778"/>
      <c r="H6" s="1778"/>
      <c r="I6" s="1778"/>
      <c r="J6" s="1778"/>
      <c r="K6" s="1776" t="str">
        <f xml:space="preserve"> CONCATENATE("valor médio de ",J7,E6)</f>
        <v>valor médio de ago.2014</v>
      </c>
      <c r="L6" s="588"/>
      <c r="M6" s="530"/>
      <c r="N6" s="662"/>
      <c r="O6" s="542"/>
      <c r="P6" s="542"/>
      <c r="Q6" s="542"/>
      <c r="R6" s="542"/>
      <c r="S6" s="542"/>
      <c r="T6" s="542"/>
      <c r="U6" s="542"/>
      <c r="V6" s="542"/>
      <c r="W6" s="542"/>
      <c r="X6" s="542"/>
      <c r="Y6" s="542"/>
      <c r="Z6" s="542"/>
      <c r="AA6" s="542"/>
      <c r="AB6" s="542"/>
      <c r="AC6" s="542"/>
      <c r="AD6" s="787"/>
      <c r="AE6" s="799" t="s">
        <v>363</v>
      </c>
      <c r="AF6" s="799"/>
      <c r="AG6" s="799" t="s">
        <v>364</v>
      </c>
      <c r="AH6" s="799"/>
      <c r="AI6" s="787"/>
      <c r="AJ6" s="787"/>
      <c r="AK6" s="787"/>
      <c r="AL6" s="787"/>
      <c r="AM6" s="787"/>
      <c r="AN6" s="800" t="str">
        <f>VLOOKUP(AI8,AJ8:AK9,2,FALSE)</f>
        <v>beneficiário</v>
      </c>
      <c r="AO6" s="799"/>
      <c r="AP6" s="542"/>
      <c r="AQ6" s="542"/>
      <c r="AR6" s="542"/>
      <c r="AS6" s="542"/>
      <c r="AT6" s="542"/>
      <c r="AU6" s="542"/>
      <c r="AV6" s="542"/>
      <c r="AW6" s="542"/>
      <c r="AX6" s="542"/>
      <c r="AY6" s="542"/>
      <c r="AZ6" s="542"/>
      <c r="BA6" s="542"/>
      <c r="BB6" s="542"/>
      <c r="BC6" s="542"/>
      <c r="BD6" s="542"/>
    </row>
    <row r="7" spans="1:56" ht="13.5" customHeight="1">
      <c r="A7" s="470"/>
      <c r="B7" s="543"/>
      <c r="C7" s="516"/>
      <c r="D7" s="516"/>
      <c r="E7" s="797" t="s">
        <v>103</v>
      </c>
      <c r="F7" s="797" t="s">
        <v>102</v>
      </c>
      <c r="G7" s="797" t="s">
        <v>101</v>
      </c>
      <c r="H7" s="797" t="s">
        <v>100</v>
      </c>
      <c r="I7" s="797" t="s">
        <v>99</v>
      </c>
      <c r="J7" s="797" t="s">
        <v>98</v>
      </c>
      <c r="K7" s="1777" t="e">
        <f xml:space="preserve"> CONCATENATE("valor médio de ",#REF!,#REF!)</f>
        <v>#REF!</v>
      </c>
      <c r="L7" s="530"/>
      <c r="M7" s="586"/>
      <c r="N7" s="662"/>
      <c r="O7" s="542"/>
      <c r="P7" s="542"/>
      <c r="Q7" s="542"/>
      <c r="R7" s="542"/>
      <c r="S7" s="542"/>
      <c r="T7" s="542"/>
      <c r="U7" s="542"/>
      <c r="V7" s="542"/>
      <c r="W7" s="542"/>
      <c r="X7" s="542"/>
      <c r="Y7" s="542"/>
      <c r="Z7" s="542"/>
      <c r="AA7" s="542"/>
      <c r="AB7" s="542"/>
      <c r="AC7" s="542"/>
      <c r="AD7" s="787"/>
      <c r="AE7" s="788" t="s">
        <v>365</v>
      </c>
      <c r="AF7" s="787" t="s">
        <v>68</v>
      </c>
      <c r="AG7" s="788" t="s">
        <v>365</v>
      </c>
      <c r="AH7" s="787" t="s">
        <v>68</v>
      </c>
      <c r="AI7" s="789"/>
      <c r="AJ7" s="787"/>
      <c r="AK7" s="787"/>
      <c r="AL7" s="787"/>
      <c r="AM7" s="787"/>
      <c r="AN7" s="788" t="s">
        <v>365</v>
      </c>
      <c r="AO7" s="787" t="s">
        <v>68</v>
      </c>
      <c r="AP7" s="542"/>
      <c r="AQ7" s="542"/>
      <c r="AR7" s="542"/>
      <c r="AS7" s="542"/>
      <c r="AT7" s="542"/>
      <c r="AU7" s="542"/>
      <c r="AV7" s="542"/>
      <c r="AW7" s="542"/>
      <c r="AX7" s="542"/>
      <c r="AY7" s="542"/>
      <c r="AZ7" s="542"/>
      <c r="BA7" s="542"/>
      <c r="BB7" s="542"/>
      <c r="BC7" s="542"/>
      <c r="BD7" s="542"/>
    </row>
    <row r="8" spans="1:56" s="734" customFormat="1">
      <c r="A8" s="730"/>
      <c r="B8" s="731"/>
      <c r="C8" s="732" t="s">
        <v>68</v>
      </c>
      <c r="D8" s="733"/>
      <c r="E8" s="448">
        <v>94058</v>
      </c>
      <c r="F8" s="448">
        <v>95328</v>
      </c>
      <c r="G8" s="448">
        <v>94204</v>
      </c>
      <c r="H8" s="448">
        <v>93731</v>
      </c>
      <c r="I8" s="448">
        <v>93348</v>
      </c>
      <c r="J8" s="448">
        <v>91578</v>
      </c>
      <c r="K8" s="801">
        <v>214.84648436049</v>
      </c>
      <c r="L8" s="735"/>
      <c r="M8" s="736"/>
      <c r="N8" s="730"/>
      <c r="O8" s="856"/>
      <c r="P8" s="855"/>
      <c r="Q8" s="856"/>
      <c r="R8" s="856"/>
      <c r="S8" s="737"/>
      <c r="T8" s="737"/>
      <c r="U8" s="737"/>
      <c r="V8" s="737"/>
      <c r="W8" s="737"/>
      <c r="X8" s="737"/>
      <c r="Y8" s="737"/>
      <c r="Z8" s="737"/>
      <c r="AA8" s="737"/>
      <c r="AB8" s="737"/>
      <c r="AC8" s="737"/>
      <c r="AD8" s="786" t="str">
        <f>+C9</f>
        <v>Aveiro</v>
      </c>
      <c r="AE8" s="790">
        <f>+K9</f>
        <v>217.15791502590699</v>
      </c>
      <c r="AF8" s="790">
        <f>+$K$8</f>
        <v>214.84648436049</v>
      </c>
      <c r="AG8" s="790">
        <f>+K46</f>
        <v>96.401411353390401</v>
      </c>
      <c r="AH8" s="790">
        <f t="shared" ref="AH8:AH27" si="0">+$K$45</f>
        <v>91.096175326119194</v>
      </c>
      <c r="AI8" s="786">
        <v>2</v>
      </c>
      <c r="AJ8" s="786">
        <v>1</v>
      </c>
      <c r="AK8" s="786" t="s">
        <v>363</v>
      </c>
      <c r="AL8" s="786"/>
      <c r="AM8" s="786" t="str">
        <f>+AD8</f>
        <v>Aveiro</v>
      </c>
      <c r="AN8" s="791">
        <f>INDEX($AD$7:$AH$27,MATCH($AM8,$AD$7:$AD$27,0),MATCH(AN$7,$AD$7:$AH$7,0)+2*($AI$8-1))</f>
        <v>96.401411353390401</v>
      </c>
      <c r="AO8" s="791">
        <f>INDEX($AD$7:$AH$27,MATCH($AM8,$AD$7:$AD$27,0),MATCH(AO$7,$AD$7:$AH$7,0)+2*($AI$8-1))</f>
        <v>91.096175326119194</v>
      </c>
      <c r="AP8" s="737"/>
      <c r="AQ8" s="737"/>
      <c r="AR8" s="737"/>
      <c r="AS8" s="737"/>
      <c r="AT8" s="737"/>
      <c r="AU8" s="737"/>
      <c r="AV8" s="737"/>
      <c r="AW8" s="737"/>
      <c r="AX8" s="737"/>
      <c r="AY8" s="737"/>
      <c r="AZ8" s="737"/>
      <c r="BA8" s="737"/>
      <c r="BB8" s="737"/>
      <c r="BC8" s="737"/>
      <c r="BD8" s="737"/>
    </row>
    <row r="9" spans="1:56">
      <c r="A9" s="470"/>
      <c r="B9" s="543"/>
      <c r="C9" s="127" t="s">
        <v>62</v>
      </c>
      <c r="D9" s="478"/>
      <c r="E9" s="397">
        <v>4744</v>
      </c>
      <c r="F9" s="397">
        <v>4753</v>
      </c>
      <c r="G9" s="397">
        <v>4746</v>
      </c>
      <c r="H9" s="397">
        <v>4769</v>
      </c>
      <c r="I9" s="397">
        <v>4883</v>
      </c>
      <c r="J9" s="397">
        <v>4826</v>
      </c>
      <c r="K9" s="802">
        <v>217.15791502590699</v>
      </c>
      <c r="L9" s="530"/>
      <c r="M9" s="586"/>
      <c r="N9" s="470"/>
      <c r="O9" s="542"/>
      <c r="P9" s="542"/>
      <c r="Q9" s="542"/>
      <c r="R9" s="542"/>
      <c r="S9" s="542"/>
      <c r="T9" s="542"/>
      <c r="U9" s="542"/>
      <c r="V9" s="542"/>
      <c r="W9" s="542"/>
      <c r="X9" s="542"/>
      <c r="Y9" s="542"/>
      <c r="Z9" s="542"/>
      <c r="AA9" s="542"/>
      <c r="AB9" s="542"/>
      <c r="AC9" s="542"/>
      <c r="AD9" s="786" t="str">
        <f t="shared" ref="AD9:AD26" si="1">+C10</f>
        <v>Beja</v>
      </c>
      <c r="AE9" s="790">
        <f t="shared" ref="AE9:AE26" si="2">+K10</f>
        <v>249.355885788449</v>
      </c>
      <c r="AF9" s="790">
        <f t="shared" ref="AF9:AF27" si="3">+$K$8</f>
        <v>214.84648436049</v>
      </c>
      <c r="AG9" s="790">
        <f t="shared" ref="AG9:AG26" si="4">+K47</f>
        <v>88.457048802946602</v>
      </c>
      <c r="AH9" s="790">
        <f t="shared" si="0"/>
        <v>91.096175326119194</v>
      </c>
      <c r="AI9" s="787"/>
      <c r="AJ9" s="787">
        <v>2</v>
      </c>
      <c r="AK9" s="787" t="s">
        <v>364</v>
      </c>
      <c r="AL9" s="787"/>
      <c r="AM9" s="786" t="str">
        <f t="shared" ref="AM9:AM27" si="5">+AD9</f>
        <v>Beja</v>
      </c>
      <c r="AN9" s="791">
        <f t="shared" ref="AN9:AO27" si="6">INDEX($AD$7:$AH$27,MATCH($AM9,$AD$7:$AD$27,0),MATCH(AN$7,$AD$7:$AH$7,0)+2*($AI$8-1))</f>
        <v>88.457048802946602</v>
      </c>
      <c r="AO9" s="791">
        <f t="shared" si="6"/>
        <v>91.096175326119194</v>
      </c>
      <c r="AP9" s="542"/>
      <c r="AQ9" s="737"/>
      <c r="AR9" s="542"/>
      <c r="AS9" s="542"/>
      <c r="AT9" s="542"/>
      <c r="AU9" s="542"/>
      <c r="AV9" s="542"/>
      <c r="AW9" s="542"/>
      <c r="AX9" s="542"/>
      <c r="AY9" s="542"/>
      <c r="AZ9" s="542"/>
      <c r="BA9" s="542"/>
      <c r="BB9" s="542"/>
      <c r="BC9" s="542"/>
      <c r="BD9" s="542"/>
    </row>
    <row r="10" spans="1:56">
      <c r="A10" s="470"/>
      <c r="B10" s="543"/>
      <c r="C10" s="127" t="s">
        <v>55</v>
      </c>
      <c r="D10" s="478"/>
      <c r="E10" s="397">
        <v>1588</v>
      </c>
      <c r="F10" s="397">
        <v>1601</v>
      </c>
      <c r="G10" s="397">
        <v>1568</v>
      </c>
      <c r="H10" s="397">
        <v>1564</v>
      </c>
      <c r="I10" s="397">
        <v>1572</v>
      </c>
      <c r="J10" s="397">
        <v>1543</v>
      </c>
      <c r="K10" s="802">
        <v>249.355885788449</v>
      </c>
      <c r="L10" s="530"/>
      <c r="M10" s="586"/>
      <c r="N10" s="470"/>
      <c r="O10" s="542"/>
      <c r="P10" s="542"/>
      <c r="Q10" s="542"/>
      <c r="R10" s="542"/>
      <c r="S10" s="542"/>
      <c r="T10" s="542"/>
      <c r="U10" s="542"/>
      <c r="V10" s="542"/>
      <c r="W10" s="542"/>
      <c r="X10" s="542"/>
      <c r="Y10" s="542"/>
      <c r="Z10" s="542"/>
      <c r="AA10" s="542"/>
      <c r="AB10" s="542"/>
      <c r="AC10" s="542"/>
      <c r="AD10" s="786" t="str">
        <f t="shared" si="1"/>
        <v>Braga</v>
      </c>
      <c r="AE10" s="790">
        <f t="shared" si="2"/>
        <v>208.86109375000001</v>
      </c>
      <c r="AF10" s="790">
        <f t="shared" si="3"/>
        <v>214.84648436049</v>
      </c>
      <c r="AG10" s="790">
        <f t="shared" si="4"/>
        <v>93.834211869814894</v>
      </c>
      <c r="AH10" s="790">
        <f t="shared" si="0"/>
        <v>91.096175326119194</v>
      </c>
      <c r="AI10" s="787"/>
      <c r="AJ10" s="787"/>
      <c r="AK10" s="787"/>
      <c r="AL10" s="787"/>
      <c r="AM10" s="786" t="str">
        <f t="shared" si="5"/>
        <v>Braga</v>
      </c>
      <c r="AN10" s="791">
        <f t="shared" si="6"/>
        <v>93.834211869814894</v>
      </c>
      <c r="AO10" s="791">
        <f t="shared" si="6"/>
        <v>91.096175326119194</v>
      </c>
      <c r="AP10" s="542"/>
      <c r="AQ10" s="737"/>
      <c r="AR10" s="542"/>
      <c r="AS10" s="542"/>
      <c r="AT10" s="542"/>
      <c r="AU10" s="542"/>
      <c r="AV10" s="542"/>
      <c r="AW10" s="542"/>
      <c r="AX10" s="542"/>
      <c r="AY10" s="542"/>
      <c r="AZ10" s="542"/>
      <c r="BA10" s="542"/>
      <c r="BB10" s="542"/>
      <c r="BC10" s="542"/>
      <c r="BD10" s="542"/>
    </row>
    <row r="11" spans="1:56">
      <c r="A11" s="470"/>
      <c r="B11" s="543"/>
      <c r="C11" s="127" t="s">
        <v>64</v>
      </c>
      <c r="D11" s="478"/>
      <c r="E11" s="397">
        <v>3694</v>
      </c>
      <c r="F11" s="397">
        <v>3737</v>
      </c>
      <c r="G11" s="397">
        <v>3669</v>
      </c>
      <c r="H11" s="397">
        <v>3640</v>
      </c>
      <c r="I11" s="397">
        <v>3613</v>
      </c>
      <c r="J11" s="397">
        <v>3522</v>
      </c>
      <c r="K11" s="802">
        <v>208.86109375000001</v>
      </c>
      <c r="L11" s="530"/>
      <c r="M11" s="586"/>
      <c r="N11" s="470"/>
      <c r="O11" s="542"/>
      <c r="P11" s="542"/>
      <c r="Q11" s="542"/>
      <c r="R11" s="542"/>
      <c r="S11" s="542"/>
      <c r="T11" s="542"/>
      <c r="U11" s="542"/>
      <c r="V11" s="542"/>
      <c r="W11" s="542"/>
      <c r="X11" s="542"/>
      <c r="Y11" s="542"/>
      <c r="Z11" s="542"/>
      <c r="AA11" s="542"/>
      <c r="AB11" s="542"/>
      <c r="AC11" s="542"/>
      <c r="AD11" s="786" t="str">
        <f t="shared" si="1"/>
        <v>Bragança</v>
      </c>
      <c r="AE11" s="790">
        <f t="shared" si="2"/>
        <v>221.44824897400801</v>
      </c>
      <c r="AF11" s="790">
        <f t="shared" si="3"/>
        <v>214.84648436049</v>
      </c>
      <c r="AG11" s="790">
        <f t="shared" si="4"/>
        <v>96.586318615751793</v>
      </c>
      <c r="AH11" s="790">
        <f t="shared" si="0"/>
        <v>91.096175326119194</v>
      </c>
      <c r="AI11" s="787"/>
      <c r="AJ11" s="787"/>
      <c r="AK11" s="787"/>
      <c r="AL11" s="787"/>
      <c r="AM11" s="786" t="str">
        <f t="shared" si="5"/>
        <v>Bragança</v>
      </c>
      <c r="AN11" s="791">
        <f t="shared" si="6"/>
        <v>96.586318615751793</v>
      </c>
      <c r="AO11" s="791">
        <f t="shared" si="6"/>
        <v>91.096175326119194</v>
      </c>
      <c r="AP11" s="542"/>
      <c r="AQ11" s="737"/>
      <c r="AR11" s="542"/>
      <c r="AS11" s="542"/>
      <c r="AT11" s="542"/>
      <c r="AU11" s="542"/>
      <c r="AV11" s="542"/>
      <c r="AW11" s="542"/>
      <c r="AX11" s="542"/>
      <c r="AY11" s="542"/>
      <c r="AZ11" s="542"/>
      <c r="BA11" s="542"/>
      <c r="BB11" s="542"/>
      <c r="BC11" s="542"/>
      <c r="BD11" s="542"/>
    </row>
    <row r="12" spans="1:56">
      <c r="A12" s="470"/>
      <c r="B12" s="543"/>
      <c r="C12" s="127" t="s">
        <v>66</v>
      </c>
      <c r="D12" s="478"/>
      <c r="E12" s="397">
        <v>696</v>
      </c>
      <c r="F12" s="397">
        <v>694</v>
      </c>
      <c r="G12" s="397">
        <v>689</v>
      </c>
      <c r="H12" s="397">
        <v>717</v>
      </c>
      <c r="I12" s="397">
        <v>723</v>
      </c>
      <c r="J12" s="397">
        <v>732</v>
      </c>
      <c r="K12" s="802">
        <v>221.44824897400801</v>
      </c>
      <c r="L12" s="530"/>
      <c r="M12" s="586"/>
      <c r="N12" s="470"/>
      <c r="AD12" s="786" t="str">
        <f t="shared" si="1"/>
        <v>Castelo Branco</v>
      </c>
      <c r="AE12" s="790">
        <f t="shared" si="2"/>
        <v>204.43072618254499</v>
      </c>
      <c r="AF12" s="790">
        <f t="shared" si="3"/>
        <v>214.84648436049</v>
      </c>
      <c r="AG12" s="790">
        <f t="shared" si="4"/>
        <v>87.247802104065997</v>
      </c>
      <c r="AH12" s="790">
        <f t="shared" si="0"/>
        <v>91.096175326119194</v>
      </c>
      <c r="AI12" s="789"/>
      <c r="AJ12" s="789"/>
      <c r="AK12" s="789"/>
      <c r="AL12" s="789"/>
      <c r="AM12" s="786" t="str">
        <f t="shared" si="5"/>
        <v>Castelo Branco</v>
      </c>
      <c r="AN12" s="791">
        <f t="shared" si="6"/>
        <v>87.247802104065997</v>
      </c>
      <c r="AO12" s="791">
        <f t="shared" si="6"/>
        <v>91.096175326119194</v>
      </c>
    </row>
    <row r="13" spans="1:56">
      <c r="A13" s="470"/>
      <c r="B13" s="543"/>
      <c r="C13" s="127" t="s">
        <v>75</v>
      </c>
      <c r="D13" s="478"/>
      <c r="E13" s="397">
        <v>1568</v>
      </c>
      <c r="F13" s="397">
        <v>1597</v>
      </c>
      <c r="G13" s="397">
        <v>1614</v>
      </c>
      <c r="H13" s="397">
        <v>1586</v>
      </c>
      <c r="I13" s="397">
        <v>1579</v>
      </c>
      <c r="J13" s="397">
        <v>1502</v>
      </c>
      <c r="K13" s="802">
        <v>204.43072618254499</v>
      </c>
      <c r="L13" s="530"/>
      <c r="M13" s="586"/>
      <c r="N13" s="470"/>
      <c r="AD13" s="786" t="str">
        <f t="shared" si="1"/>
        <v>Coimbra</v>
      </c>
      <c r="AE13" s="790">
        <f t="shared" si="2"/>
        <v>198.415516647532</v>
      </c>
      <c r="AF13" s="790">
        <f t="shared" si="3"/>
        <v>214.84648436049</v>
      </c>
      <c r="AG13" s="790">
        <f t="shared" si="4"/>
        <v>100.535145433392</v>
      </c>
      <c r="AH13" s="790">
        <f t="shared" si="0"/>
        <v>91.096175326119194</v>
      </c>
      <c r="AI13" s="789"/>
      <c r="AJ13" s="789"/>
      <c r="AK13" s="789"/>
      <c r="AL13" s="789"/>
      <c r="AM13" s="786" t="str">
        <f t="shared" si="5"/>
        <v>Coimbra</v>
      </c>
      <c r="AN13" s="791">
        <f t="shared" si="6"/>
        <v>100.535145433392</v>
      </c>
      <c r="AO13" s="791">
        <f t="shared" si="6"/>
        <v>91.096175326119194</v>
      </c>
    </row>
    <row r="14" spans="1:56">
      <c r="A14" s="470"/>
      <c r="B14" s="543"/>
      <c r="C14" s="127" t="s">
        <v>61</v>
      </c>
      <c r="D14" s="478"/>
      <c r="E14" s="397">
        <v>3556</v>
      </c>
      <c r="F14" s="397">
        <v>3581</v>
      </c>
      <c r="G14" s="397">
        <v>3510</v>
      </c>
      <c r="H14" s="397">
        <v>3590</v>
      </c>
      <c r="I14" s="397">
        <v>3609</v>
      </c>
      <c r="J14" s="397">
        <v>3485</v>
      </c>
      <c r="K14" s="802">
        <v>198.415516647532</v>
      </c>
      <c r="L14" s="530"/>
      <c r="M14" s="586"/>
      <c r="N14" s="470"/>
      <c r="AD14" s="786" t="str">
        <f t="shared" si="1"/>
        <v>Évora</v>
      </c>
      <c r="AE14" s="790">
        <f t="shared" si="2"/>
        <v>223.33420209059199</v>
      </c>
      <c r="AF14" s="790">
        <f t="shared" si="3"/>
        <v>214.84648436049</v>
      </c>
      <c r="AG14" s="790">
        <f t="shared" si="4"/>
        <v>87.230424605334804</v>
      </c>
      <c r="AH14" s="790">
        <f t="shared" si="0"/>
        <v>91.096175326119194</v>
      </c>
      <c r="AI14" s="789"/>
      <c r="AJ14" s="789"/>
      <c r="AK14" s="789"/>
      <c r="AL14" s="789"/>
      <c r="AM14" s="786" t="str">
        <f t="shared" si="5"/>
        <v>Évora</v>
      </c>
      <c r="AN14" s="791">
        <f t="shared" si="6"/>
        <v>87.230424605334804</v>
      </c>
      <c r="AO14" s="791">
        <f t="shared" si="6"/>
        <v>91.096175326119194</v>
      </c>
    </row>
    <row r="15" spans="1:56">
      <c r="A15" s="470"/>
      <c r="B15" s="543"/>
      <c r="C15" s="127" t="s">
        <v>56</v>
      </c>
      <c r="D15" s="478"/>
      <c r="E15" s="397">
        <v>1474</v>
      </c>
      <c r="F15" s="397">
        <v>1490</v>
      </c>
      <c r="G15" s="397">
        <v>1491</v>
      </c>
      <c r="H15" s="397">
        <v>1524</v>
      </c>
      <c r="I15" s="397">
        <v>1510</v>
      </c>
      <c r="J15" s="397">
        <v>1437</v>
      </c>
      <c r="K15" s="802">
        <v>223.33420209059199</v>
      </c>
      <c r="L15" s="530"/>
      <c r="M15" s="586"/>
      <c r="N15" s="470"/>
      <c r="AD15" s="786" t="str">
        <f t="shared" si="1"/>
        <v>Faro</v>
      </c>
      <c r="AE15" s="790">
        <f t="shared" si="2"/>
        <v>201.931492154979</v>
      </c>
      <c r="AF15" s="790">
        <f t="shared" si="3"/>
        <v>214.84648436049</v>
      </c>
      <c r="AG15" s="790">
        <f t="shared" si="4"/>
        <v>93.0959625036906</v>
      </c>
      <c r="AH15" s="790">
        <f t="shared" si="0"/>
        <v>91.096175326119194</v>
      </c>
      <c r="AI15" s="789"/>
      <c r="AJ15" s="789"/>
      <c r="AK15" s="789"/>
      <c r="AL15" s="789"/>
      <c r="AM15" s="786" t="str">
        <f t="shared" si="5"/>
        <v>Faro</v>
      </c>
      <c r="AN15" s="791">
        <f t="shared" si="6"/>
        <v>93.0959625036906</v>
      </c>
      <c r="AO15" s="791">
        <f t="shared" si="6"/>
        <v>91.096175326119194</v>
      </c>
    </row>
    <row r="16" spans="1:56">
      <c r="A16" s="470"/>
      <c r="B16" s="543"/>
      <c r="C16" s="127" t="s">
        <v>74</v>
      </c>
      <c r="D16" s="478"/>
      <c r="E16" s="397">
        <v>3493</v>
      </c>
      <c r="F16" s="397">
        <v>3515</v>
      </c>
      <c r="G16" s="397">
        <v>3474</v>
      </c>
      <c r="H16" s="397">
        <v>3438</v>
      </c>
      <c r="I16" s="397">
        <v>3332</v>
      </c>
      <c r="J16" s="397">
        <v>3125</v>
      </c>
      <c r="K16" s="802">
        <v>201.931492154979</v>
      </c>
      <c r="L16" s="530"/>
      <c r="M16" s="586"/>
      <c r="N16" s="470"/>
      <c r="AD16" s="786" t="str">
        <f t="shared" si="1"/>
        <v>Guarda</v>
      </c>
      <c r="AE16" s="790">
        <f t="shared" si="2"/>
        <v>205.970273972603</v>
      </c>
      <c r="AF16" s="790">
        <f t="shared" si="3"/>
        <v>214.84648436049</v>
      </c>
      <c r="AG16" s="790">
        <f t="shared" si="4"/>
        <v>85.864511421319804</v>
      </c>
      <c r="AH16" s="790">
        <f t="shared" si="0"/>
        <v>91.096175326119194</v>
      </c>
      <c r="AI16" s="789"/>
      <c r="AJ16" s="789"/>
      <c r="AK16" s="789"/>
      <c r="AL16" s="789"/>
      <c r="AM16" s="786" t="str">
        <f t="shared" si="5"/>
        <v>Guarda</v>
      </c>
      <c r="AN16" s="791">
        <f t="shared" si="6"/>
        <v>85.864511421319804</v>
      </c>
      <c r="AO16" s="791">
        <f t="shared" si="6"/>
        <v>91.096175326119194</v>
      </c>
    </row>
    <row r="17" spans="1:41">
      <c r="A17" s="470"/>
      <c r="B17" s="543"/>
      <c r="C17" s="127" t="s">
        <v>76</v>
      </c>
      <c r="D17" s="478"/>
      <c r="E17" s="397">
        <v>1388</v>
      </c>
      <c r="F17" s="397">
        <v>1417</v>
      </c>
      <c r="G17" s="397">
        <v>1393</v>
      </c>
      <c r="H17" s="397">
        <v>1359</v>
      </c>
      <c r="I17" s="397">
        <v>1376</v>
      </c>
      <c r="J17" s="397">
        <v>1314</v>
      </c>
      <c r="K17" s="802">
        <v>205.970273972603</v>
      </c>
      <c r="L17" s="530"/>
      <c r="M17" s="586"/>
      <c r="N17" s="470"/>
      <c r="AD17" s="786" t="str">
        <f t="shared" si="1"/>
        <v>Leiria</v>
      </c>
      <c r="AE17" s="790">
        <f t="shared" si="2"/>
        <v>205.783671908202</v>
      </c>
      <c r="AF17" s="790">
        <f t="shared" si="3"/>
        <v>214.84648436049</v>
      </c>
      <c r="AG17" s="790">
        <f t="shared" si="4"/>
        <v>96.609932162809301</v>
      </c>
      <c r="AH17" s="790">
        <f t="shared" si="0"/>
        <v>91.096175326119194</v>
      </c>
      <c r="AI17" s="789"/>
      <c r="AJ17" s="789"/>
      <c r="AK17" s="789"/>
      <c r="AL17" s="789"/>
      <c r="AM17" s="786" t="str">
        <f t="shared" si="5"/>
        <v>Leiria</v>
      </c>
      <c r="AN17" s="791">
        <f t="shared" si="6"/>
        <v>96.609932162809301</v>
      </c>
      <c r="AO17" s="791">
        <f t="shared" si="6"/>
        <v>91.096175326119194</v>
      </c>
    </row>
    <row r="18" spans="1:41">
      <c r="A18" s="470"/>
      <c r="B18" s="543"/>
      <c r="C18" s="127" t="s">
        <v>60</v>
      </c>
      <c r="D18" s="478"/>
      <c r="E18" s="397">
        <v>2493</v>
      </c>
      <c r="F18" s="397">
        <v>2509</v>
      </c>
      <c r="G18" s="397">
        <v>2488</v>
      </c>
      <c r="H18" s="397">
        <v>2501</v>
      </c>
      <c r="I18" s="397">
        <v>2450</v>
      </c>
      <c r="J18" s="397">
        <v>2353</v>
      </c>
      <c r="K18" s="802">
        <v>205.783671908202</v>
      </c>
      <c r="L18" s="530"/>
      <c r="M18" s="586"/>
      <c r="N18" s="470"/>
      <c r="AD18" s="786" t="str">
        <f t="shared" si="1"/>
        <v>Lisboa</v>
      </c>
      <c r="AE18" s="790">
        <f t="shared" si="2"/>
        <v>217.669755084325</v>
      </c>
      <c r="AF18" s="790">
        <f t="shared" si="3"/>
        <v>214.84648436049</v>
      </c>
      <c r="AG18" s="790">
        <f t="shared" si="4"/>
        <v>93.702864273321794</v>
      </c>
      <c r="AH18" s="790">
        <f t="shared" si="0"/>
        <v>91.096175326119194</v>
      </c>
      <c r="AI18" s="789"/>
      <c r="AJ18" s="789"/>
      <c r="AK18" s="789"/>
      <c r="AL18" s="789"/>
      <c r="AM18" s="786" t="str">
        <f t="shared" si="5"/>
        <v>Lisboa</v>
      </c>
      <c r="AN18" s="791">
        <f t="shared" si="6"/>
        <v>93.702864273321794</v>
      </c>
      <c r="AO18" s="791">
        <f t="shared" si="6"/>
        <v>91.096175326119194</v>
      </c>
    </row>
    <row r="19" spans="1:41">
      <c r="A19" s="470"/>
      <c r="B19" s="543"/>
      <c r="C19" s="127" t="s">
        <v>59</v>
      </c>
      <c r="D19" s="478"/>
      <c r="E19" s="397">
        <v>16587</v>
      </c>
      <c r="F19" s="397">
        <v>16876</v>
      </c>
      <c r="G19" s="397">
        <v>16461</v>
      </c>
      <c r="H19" s="397">
        <v>16355</v>
      </c>
      <c r="I19" s="397">
        <v>16271</v>
      </c>
      <c r="J19" s="397">
        <v>16143</v>
      </c>
      <c r="K19" s="802">
        <v>217.669755084325</v>
      </c>
      <c r="L19" s="530"/>
      <c r="M19" s="586"/>
      <c r="N19" s="470"/>
      <c r="AD19" s="786" t="str">
        <f t="shared" si="1"/>
        <v>Portalegre</v>
      </c>
      <c r="AE19" s="790">
        <f t="shared" si="2"/>
        <v>241.58973637961299</v>
      </c>
      <c r="AF19" s="790">
        <f t="shared" si="3"/>
        <v>214.84648436049</v>
      </c>
      <c r="AG19" s="790">
        <f t="shared" si="4"/>
        <v>89.641056406912298</v>
      </c>
      <c r="AH19" s="790">
        <f t="shared" si="0"/>
        <v>91.096175326119194</v>
      </c>
      <c r="AI19" s="789"/>
      <c r="AJ19" s="789"/>
      <c r="AK19" s="789"/>
      <c r="AL19" s="789"/>
      <c r="AM19" s="786" t="str">
        <f t="shared" si="5"/>
        <v>Portalegre</v>
      </c>
      <c r="AN19" s="791">
        <f t="shared" si="6"/>
        <v>89.641056406912298</v>
      </c>
      <c r="AO19" s="791">
        <f t="shared" si="6"/>
        <v>91.096175326119194</v>
      </c>
    </row>
    <row r="20" spans="1:41">
      <c r="A20" s="470"/>
      <c r="B20" s="543"/>
      <c r="C20" s="127" t="s">
        <v>57</v>
      </c>
      <c r="D20" s="478"/>
      <c r="E20" s="397">
        <v>1267</v>
      </c>
      <c r="F20" s="397">
        <v>1311</v>
      </c>
      <c r="G20" s="397">
        <v>1267</v>
      </c>
      <c r="H20" s="397">
        <v>1239</v>
      </c>
      <c r="I20" s="397">
        <v>1205</v>
      </c>
      <c r="J20" s="397">
        <v>1138</v>
      </c>
      <c r="K20" s="802">
        <v>241.58973637961299</v>
      </c>
      <c r="L20" s="530"/>
      <c r="M20" s="586"/>
      <c r="N20" s="470"/>
      <c r="AD20" s="786" t="str">
        <f t="shared" si="1"/>
        <v>Porto</v>
      </c>
      <c r="AE20" s="790">
        <f t="shared" si="2"/>
        <v>212.807648443939</v>
      </c>
      <c r="AF20" s="790">
        <f t="shared" si="3"/>
        <v>214.84648436049</v>
      </c>
      <c r="AG20" s="790">
        <f t="shared" si="4"/>
        <v>91.801850240400896</v>
      </c>
      <c r="AH20" s="790">
        <f t="shared" si="0"/>
        <v>91.096175326119194</v>
      </c>
      <c r="AI20" s="789"/>
      <c r="AJ20" s="789"/>
      <c r="AK20" s="789"/>
      <c r="AL20" s="789"/>
      <c r="AM20" s="786" t="str">
        <f t="shared" si="5"/>
        <v>Porto</v>
      </c>
      <c r="AN20" s="791">
        <f t="shared" si="6"/>
        <v>91.801850240400896</v>
      </c>
      <c r="AO20" s="791">
        <f t="shared" si="6"/>
        <v>91.096175326119194</v>
      </c>
    </row>
    <row r="21" spans="1:41">
      <c r="A21" s="470"/>
      <c r="B21" s="543"/>
      <c r="C21" s="127" t="s">
        <v>63</v>
      </c>
      <c r="D21" s="478"/>
      <c r="E21" s="397">
        <v>27381</v>
      </c>
      <c r="F21" s="397">
        <v>27563</v>
      </c>
      <c r="G21" s="397">
        <v>27221</v>
      </c>
      <c r="H21" s="397">
        <v>26437</v>
      </c>
      <c r="I21" s="397">
        <v>25889</v>
      </c>
      <c r="J21" s="397">
        <v>25491</v>
      </c>
      <c r="K21" s="802">
        <v>212.807648443939</v>
      </c>
      <c r="L21" s="530"/>
      <c r="M21" s="586"/>
      <c r="N21" s="470"/>
      <c r="AD21" s="786" t="str">
        <f t="shared" si="1"/>
        <v>Santarém</v>
      </c>
      <c r="AE21" s="790">
        <f t="shared" si="2"/>
        <v>214.29657494866501</v>
      </c>
      <c r="AF21" s="790">
        <f t="shared" si="3"/>
        <v>214.84648436049</v>
      </c>
      <c r="AG21" s="790">
        <f t="shared" si="4"/>
        <v>92.209252518112706</v>
      </c>
      <c r="AH21" s="790">
        <f t="shared" si="0"/>
        <v>91.096175326119194</v>
      </c>
      <c r="AI21" s="789"/>
      <c r="AJ21" s="789"/>
      <c r="AK21" s="789"/>
      <c r="AL21" s="789"/>
      <c r="AM21" s="786" t="str">
        <f t="shared" si="5"/>
        <v>Santarém</v>
      </c>
      <c r="AN21" s="791">
        <f t="shared" si="6"/>
        <v>92.209252518112706</v>
      </c>
      <c r="AO21" s="791">
        <f t="shared" si="6"/>
        <v>91.096175326119194</v>
      </c>
    </row>
    <row r="22" spans="1:41">
      <c r="A22" s="470"/>
      <c r="B22" s="543"/>
      <c r="C22" s="127" t="s">
        <v>79</v>
      </c>
      <c r="D22" s="478"/>
      <c r="E22" s="397">
        <v>2580</v>
      </c>
      <c r="F22" s="397">
        <v>2634</v>
      </c>
      <c r="G22" s="397">
        <v>2571</v>
      </c>
      <c r="H22" s="397">
        <v>2570</v>
      </c>
      <c r="I22" s="397">
        <v>2504</v>
      </c>
      <c r="J22" s="397">
        <v>2436</v>
      </c>
      <c r="K22" s="802">
        <v>214.29657494866501</v>
      </c>
      <c r="L22" s="530"/>
      <c r="M22" s="586"/>
      <c r="N22" s="470"/>
      <c r="AD22" s="786" t="str">
        <f t="shared" si="1"/>
        <v>Setúbal</v>
      </c>
      <c r="AE22" s="790">
        <f t="shared" si="2"/>
        <v>223.78744656776499</v>
      </c>
      <c r="AF22" s="790">
        <f t="shared" si="3"/>
        <v>214.84648436049</v>
      </c>
      <c r="AG22" s="790">
        <f t="shared" si="4"/>
        <v>98.007122012994202</v>
      </c>
      <c r="AH22" s="790">
        <f t="shared" si="0"/>
        <v>91.096175326119194</v>
      </c>
      <c r="AI22" s="789"/>
      <c r="AJ22" s="789"/>
      <c r="AK22" s="789"/>
      <c r="AL22" s="789"/>
      <c r="AM22" s="786" t="str">
        <f t="shared" si="5"/>
        <v>Setúbal</v>
      </c>
      <c r="AN22" s="791">
        <f t="shared" si="6"/>
        <v>98.007122012994202</v>
      </c>
      <c r="AO22" s="791">
        <f t="shared" si="6"/>
        <v>91.096175326119194</v>
      </c>
    </row>
    <row r="23" spans="1:41">
      <c r="A23" s="470"/>
      <c r="B23" s="543"/>
      <c r="C23" s="127" t="s">
        <v>58</v>
      </c>
      <c r="D23" s="478"/>
      <c r="E23" s="397">
        <v>7252</v>
      </c>
      <c r="F23" s="397">
        <v>7542</v>
      </c>
      <c r="G23" s="397">
        <v>7545</v>
      </c>
      <c r="H23" s="397">
        <v>7744</v>
      </c>
      <c r="I23" s="397">
        <v>7990</v>
      </c>
      <c r="J23" s="397">
        <v>7957</v>
      </c>
      <c r="K23" s="802">
        <v>223.78744656776499</v>
      </c>
      <c r="L23" s="530"/>
      <c r="M23" s="586"/>
      <c r="N23" s="470"/>
      <c r="AD23" s="786" t="str">
        <f t="shared" si="1"/>
        <v>Viana do Castelo</v>
      </c>
      <c r="AE23" s="790">
        <f t="shared" si="2"/>
        <v>191.33294980695001</v>
      </c>
      <c r="AF23" s="790">
        <f t="shared" si="3"/>
        <v>214.84648436049</v>
      </c>
      <c r="AG23" s="790">
        <f t="shared" si="4"/>
        <v>97.626544523246693</v>
      </c>
      <c r="AH23" s="790">
        <f t="shared" si="0"/>
        <v>91.096175326119194</v>
      </c>
      <c r="AI23" s="789"/>
      <c r="AJ23" s="789"/>
      <c r="AK23" s="789"/>
      <c r="AL23" s="789"/>
      <c r="AM23" s="786" t="str">
        <f t="shared" si="5"/>
        <v>Viana do Castelo</v>
      </c>
      <c r="AN23" s="791">
        <f t="shared" si="6"/>
        <v>97.626544523246693</v>
      </c>
      <c r="AO23" s="791">
        <f t="shared" si="6"/>
        <v>91.096175326119194</v>
      </c>
    </row>
    <row r="24" spans="1:41">
      <c r="A24" s="470"/>
      <c r="B24" s="543"/>
      <c r="C24" s="127" t="s">
        <v>65</v>
      </c>
      <c r="D24" s="478"/>
      <c r="E24" s="397">
        <v>1253</v>
      </c>
      <c r="F24" s="397">
        <v>1306</v>
      </c>
      <c r="G24" s="397">
        <v>1320</v>
      </c>
      <c r="H24" s="397">
        <v>1347</v>
      </c>
      <c r="I24" s="397">
        <v>1322</v>
      </c>
      <c r="J24" s="397">
        <v>1295</v>
      </c>
      <c r="K24" s="802">
        <v>191.33294980695001</v>
      </c>
      <c r="L24" s="530"/>
      <c r="M24" s="586"/>
      <c r="N24" s="470"/>
      <c r="AD24" s="786" t="str">
        <f t="shared" si="1"/>
        <v>Vila Real</v>
      </c>
      <c r="AE24" s="790">
        <f t="shared" si="2"/>
        <v>206.02063175394801</v>
      </c>
      <c r="AF24" s="790">
        <f t="shared" si="3"/>
        <v>214.84648436049</v>
      </c>
      <c r="AG24" s="790">
        <f t="shared" si="4"/>
        <v>97.269552590266898</v>
      </c>
      <c r="AH24" s="790">
        <f t="shared" si="0"/>
        <v>91.096175326119194</v>
      </c>
      <c r="AI24" s="789"/>
      <c r="AJ24" s="789"/>
      <c r="AK24" s="789"/>
      <c r="AL24" s="789"/>
      <c r="AM24" s="786" t="str">
        <f t="shared" si="5"/>
        <v>Vila Real</v>
      </c>
      <c r="AN24" s="791">
        <f t="shared" si="6"/>
        <v>97.269552590266898</v>
      </c>
      <c r="AO24" s="791">
        <f t="shared" si="6"/>
        <v>91.096175326119194</v>
      </c>
    </row>
    <row r="25" spans="1:41">
      <c r="A25" s="470"/>
      <c r="B25" s="543"/>
      <c r="C25" s="127" t="s">
        <v>67</v>
      </c>
      <c r="D25" s="478"/>
      <c r="E25" s="397">
        <v>2473</v>
      </c>
      <c r="F25" s="397">
        <v>2513</v>
      </c>
      <c r="G25" s="397">
        <v>2504</v>
      </c>
      <c r="H25" s="397">
        <v>2497</v>
      </c>
      <c r="I25" s="397">
        <v>2474</v>
      </c>
      <c r="J25" s="397">
        <v>2408</v>
      </c>
      <c r="K25" s="802">
        <v>206.02063175394801</v>
      </c>
      <c r="L25" s="530"/>
      <c r="M25" s="586"/>
      <c r="N25" s="470"/>
      <c r="AD25" s="786" t="str">
        <f t="shared" si="1"/>
        <v>Viseu</v>
      </c>
      <c r="AE25" s="790">
        <f t="shared" si="2"/>
        <v>204.213368932039</v>
      </c>
      <c r="AF25" s="790">
        <f t="shared" si="3"/>
        <v>214.84648436049</v>
      </c>
      <c r="AG25" s="790">
        <f t="shared" si="4"/>
        <v>91.931717657342702</v>
      </c>
      <c r="AH25" s="790">
        <f t="shared" si="0"/>
        <v>91.096175326119194</v>
      </c>
      <c r="AI25" s="789"/>
      <c r="AJ25" s="789"/>
      <c r="AK25" s="789"/>
      <c r="AL25" s="789"/>
      <c r="AM25" s="786" t="str">
        <f t="shared" si="5"/>
        <v>Viseu</v>
      </c>
      <c r="AN25" s="791">
        <f t="shared" si="6"/>
        <v>91.931717657342702</v>
      </c>
      <c r="AO25" s="791">
        <f t="shared" si="6"/>
        <v>91.096175326119194</v>
      </c>
    </row>
    <row r="26" spans="1:41">
      <c r="A26" s="470"/>
      <c r="B26" s="543"/>
      <c r="C26" s="127" t="s">
        <v>77</v>
      </c>
      <c r="D26" s="478"/>
      <c r="E26" s="397">
        <v>2994</v>
      </c>
      <c r="F26" s="397">
        <v>3072</v>
      </c>
      <c r="G26" s="397">
        <v>3036</v>
      </c>
      <c r="H26" s="397">
        <v>3043</v>
      </c>
      <c r="I26" s="397">
        <v>3086</v>
      </c>
      <c r="J26" s="397">
        <v>3091</v>
      </c>
      <c r="K26" s="802">
        <v>204.213368932039</v>
      </c>
      <c r="L26" s="530"/>
      <c r="M26" s="586"/>
      <c r="N26" s="470"/>
      <c r="AD26" s="786" t="str">
        <f t="shared" si="1"/>
        <v>Açores</v>
      </c>
      <c r="AE26" s="790">
        <f t="shared" si="2"/>
        <v>225.48440733690899</v>
      </c>
      <c r="AF26" s="790">
        <f t="shared" si="3"/>
        <v>214.84648436049</v>
      </c>
      <c r="AG26" s="790">
        <f t="shared" si="4"/>
        <v>67.808419108081395</v>
      </c>
      <c r="AH26" s="790">
        <f t="shared" si="0"/>
        <v>91.096175326119194</v>
      </c>
      <c r="AI26" s="789"/>
      <c r="AJ26" s="789"/>
      <c r="AK26" s="789"/>
      <c r="AL26" s="789"/>
      <c r="AM26" s="786" t="str">
        <f t="shared" si="5"/>
        <v>Açores</v>
      </c>
      <c r="AN26" s="791">
        <f t="shared" si="6"/>
        <v>67.808419108081395</v>
      </c>
      <c r="AO26" s="791">
        <f t="shared" si="6"/>
        <v>91.096175326119194</v>
      </c>
    </row>
    <row r="27" spans="1:41">
      <c r="A27" s="470"/>
      <c r="B27" s="543"/>
      <c r="C27" s="127" t="s">
        <v>141</v>
      </c>
      <c r="D27" s="478"/>
      <c r="E27" s="397">
        <v>5679</v>
      </c>
      <c r="F27" s="397">
        <v>5639</v>
      </c>
      <c r="G27" s="397">
        <v>5660</v>
      </c>
      <c r="H27" s="397">
        <v>5782</v>
      </c>
      <c r="I27" s="397">
        <v>5901</v>
      </c>
      <c r="J27" s="397">
        <v>5781</v>
      </c>
      <c r="K27" s="802">
        <v>225.48440733690899</v>
      </c>
      <c r="L27" s="530"/>
      <c r="M27" s="586"/>
      <c r="N27" s="470"/>
      <c r="AD27" s="786" t="str">
        <f>+C28</f>
        <v>Madeira</v>
      </c>
      <c r="AE27" s="790">
        <f>+K28</f>
        <v>222.45601101101099</v>
      </c>
      <c r="AF27" s="790">
        <f t="shared" si="3"/>
        <v>214.84648436049</v>
      </c>
      <c r="AG27" s="790">
        <f>+K65</f>
        <v>88.769145196724594</v>
      </c>
      <c r="AH27" s="790">
        <f t="shared" si="0"/>
        <v>91.096175326119194</v>
      </c>
      <c r="AI27" s="789"/>
      <c r="AJ27" s="789"/>
      <c r="AK27" s="789"/>
      <c r="AL27" s="789"/>
      <c r="AM27" s="786" t="str">
        <f t="shared" si="5"/>
        <v>Madeira</v>
      </c>
      <c r="AN27" s="791">
        <f t="shared" si="6"/>
        <v>88.769145196724594</v>
      </c>
      <c r="AO27" s="791">
        <f t="shared" si="6"/>
        <v>91.096175326119194</v>
      </c>
    </row>
    <row r="28" spans="1:41">
      <c r="A28" s="470"/>
      <c r="B28" s="543"/>
      <c r="C28" s="127" t="s">
        <v>142</v>
      </c>
      <c r="D28" s="478"/>
      <c r="E28" s="397">
        <v>1898</v>
      </c>
      <c r="F28" s="397">
        <v>1978</v>
      </c>
      <c r="G28" s="397">
        <v>1977</v>
      </c>
      <c r="H28" s="397">
        <v>2029</v>
      </c>
      <c r="I28" s="397">
        <v>2059</v>
      </c>
      <c r="J28" s="397">
        <v>1999</v>
      </c>
      <c r="K28" s="802">
        <v>222.45601101101099</v>
      </c>
      <c r="L28" s="530"/>
      <c r="M28" s="586"/>
      <c r="N28" s="470"/>
      <c r="AD28" s="737"/>
      <c r="AE28" s="776"/>
      <c r="AG28" s="776"/>
    </row>
    <row r="29" spans="1:41" ht="3.75" customHeight="1">
      <c r="A29" s="470"/>
      <c r="B29" s="543"/>
      <c r="C29" s="127"/>
      <c r="D29" s="478"/>
      <c r="E29" s="397"/>
      <c r="F29" s="397"/>
      <c r="G29" s="397"/>
      <c r="H29" s="397"/>
      <c r="I29" s="397"/>
      <c r="J29" s="397"/>
      <c r="K29" s="398"/>
      <c r="L29" s="530"/>
      <c r="M29" s="586"/>
      <c r="N29" s="470"/>
      <c r="AD29" s="737"/>
      <c r="AE29" s="776"/>
      <c r="AG29" s="776"/>
    </row>
    <row r="30" spans="1:41" ht="15.75" customHeight="1">
      <c r="A30" s="470"/>
      <c r="B30" s="543"/>
      <c r="C30" s="778"/>
      <c r="D30" s="825" t="s">
        <v>418</v>
      </c>
      <c r="E30" s="778"/>
      <c r="F30" s="778"/>
      <c r="G30" s="1782" t="s">
        <v>694</v>
      </c>
      <c r="H30" s="1782"/>
      <c r="I30" s="1782"/>
      <c r="J30" s="1782"/>
      <c r="K30" s="780"/>
      <c r="L30" s="780"/>
      <c r="M30" s="781"/>
      <c r="N30" s="470"/>
      <c r="AD30" s="737"/>
      <c r="AE30" s="776"/>
      <c r="AG30" s="776"/>
    </row>
    <row r="31" spans="1:41">
      <c r="A31" s="470"/>
      <c r="B31" s="777"/>
      <c r="C31" s="778"/>
      <c r="D31" s="778"/>
      <c r="E31" s="778"/>
      <c r="F31" s="778"/>
      <c r="G31" s="778"/>
      <c r="H31" s="778"/>
      <c r="I31" s="779"/>
      <c r="J31" s="779"/>
      <c r="K31" s="780"/>
      <c r="L31" s="780"/>
      <c r="M31" s="781"/>
      <c r="N31" s="470"/>
    </row>
    <row r="32" spans="1:41" ht="12" customHeight="1">
      <c r="A32" s="470"/>
      <c r="B32" s="543"/>
      <c r="C32" s="778"/>
      <c r="D32" s="778"/>
      <c r="E32" s="778"/>
      <c r="F32" s="778"/>
      <c r="G32" s="778"/>
      <c r="H32" s="778"/>
      <c r="I32" s="779"/>
      <c r="J32" s="779"/>
      <c r="K32" s="780"/>
      <c r="L32" s="780"/>
      <c r="M32" s="781"/>
      <c r="N32" s="470"/>
    </row>
    <row r="33" spans="1:98" ht="12" customHeight="1">
      <c r="A33" s="470"/>
      <c r="B33" s="543"/>
      <c r="C33" s="778"/>
      <c r="D33" s="778"/>
      <c r="E33" s="778"/>
      <c r="F33" s="778"/>
      <c r="G33" s="778"/>
      <c r="H33" s="778"/>
      <c r="I33" s="779"/>
      <c r="J33" s="779"/>
      <c r="K33" s="780"/>
      <c r="L33" s="780"/>
      <c r="M33" s="781"/>
      <c r="N33" s="470"/>
    </row>
    <row r="34" spans="1:98" ht="12" customHeight="1">
      <c r="A34" s="470"/>
      <c r="B34" s="543"/>
      <c r="C34" s="778"/>
      <c r="D34" s="778"/>
      <c r="E34" s="778"/>
      <c r="F34" s="778"/>
      <c r="G34" s="778"/>
      <c r="H34" s="778"/>
      <c r="I34" s="779"/>
      <c r="J34" s="779"/>
      <c r="K34" s="780"/>
      <c r="L34" s="780"/>
      <c r="M34" s="781"/>
      <c r="N34" s="470"/>
    </row>
    <row r="35" spans="1:98" ht="12" customHeight="1">
      <c r="A35" s="470"/>
      <c r="B35" s="543"/>
      <c r="C35" s="778"/>
      <c r="D35" s="778"/>
      <c r="E35" s="778"/>
      <c r="F35" s="778"/>
      <c r="G35" s="778"/>
      <c r="H35" s="778"/>
      <c r="I35" s="779"/>
      <c r="J35" s="779"/>
      <c r="K35" s="780"/>
      <c r="L35" s="780"/>
      <c r="M35" s="781"/>
      <c r="N35" s="470"/>
    </row>
    <row r="36" spans="1:98" ht="27" customHeight="1">
      <c r="A36" s="470"/>
      <c r="B36" s="543"/>
      <c r="C36" s="778"/>
      <c r="D36" s="778"/>
      <c r="E36" s="778"/>
      <c r="F36" s="778"/>
      <c r="G36" s="778"/>
      <c r="H36" s="778"/>
      <c r="I36" s="779"/>
      <c r="J36" s="779"/>
      <c r="K36" s="780"/>
      <c r="L36" s="780"/>
      <c r="M36" s="781"/>
      <c r="N36" s="470"/>
      <c r="AK36" s="500"/>
      <c r="AL36" s="500"/>
      <c r="AM36" s="500"/>
      <c r="AN36" s="500"/>
      <c r="AO36" s="500"/>
      <c r="AP36" s="500"/>
      <c r="AQ36" s="500"/>
      <c r="AR36" s="500"/>
      <c r="AS36" s="500"/>
      <c r="AT36" s="500"/>
      <c r="AU36" s="500"/>
      <c r="AV36" s="500"/>
      <c r="AW36" s="500"/>
      <c r="AX36" s="500"/>
      <c r="AY36" s="500"/>
      <c r="AZ36" s="500"/>
      <c r="BA36" s="500"/>
      <c r="BB36" s="500"/>
      <c r="BC36" s="500"/>
      <c r="BD36" s="500"/>
      <c r="BE36" s="500"/>
      <c r="BF36" s="500"/>
      <c r="BG36" s="500"/>
      <c r="BH36" s="500"/>
      <c r="BI36" s="500"/>
      <c r="BJ36" s="500"/>
      <c r="BK36" s="500"/>
      <c r="BL36" s="500"/>
      <c r="BM36" s="500"/>
      <c r="BN36" s="500"/>
      <c r="BO36" s="500"/>
      <c r="BP36" s="500"/>
      <c r="BQ36" s="500"/>
      <c r="BR36" s="500"/>
      <c r="BS36" s="500"/>
      <c r="BT36" s="500"/>
      <c r="BU36" s="500"/>
      <c r="BV36" s="500"/>
      <c r="BW36" s="500"/>
      <c r="BX36" s="500"/>
      <c r="BY36" s="500"/>
      <c r="BZ36" s="500"/>
      <c r="CA36" s="500"/>
      <c r="CB36" s="500"/>
      <c r="CC36" s="500"/>
      <c r="CD36" s="500"/>
      <c r="CE36" s="500"/>
      <c r="CF36" s="500"/>
      <c r="CG36" s="500"/>
      <c r="CH36" s="500"/>
      <c r="CI36" s="500"/>
      <c r="CJ36" s="500"/>
      <c r="CK36" s="500"/>
      <c r="CL36" s="500"/>
      <c r="CM36" s="500"/>
      <c r="CN36" s="500"/>
      <c r="CO36" s="500"/>
      <c r="CP36" s="500"/>
      <c r="CQ36" s="500"/>
      <c r="CR36" s="500"/>
      <c r="CS36" s="500"/>
      <c r="CT36" s="500"/>
    </row>
    <row r="37" spans="1:98" ht="12" customHeight="1">
      <c r="A37" s="470"/>
      <c r="B37" s="543"/>
      <c r="C37" s="778"/>
      <c r="D37" s="778"/>
      <c r="E37" s="778"/>
      <c r="F37" s="778"/>
      <c r="G37" s="778"/>
      <c r="H37" s="778"/>
      <c r="I37" s="779"/>
      <c r="J37" s="779"/>
      <c r="K37" s="780"/>
      <c r="L37" s="780"/>
      <c r="M37" s="781"/>
      <c r="N37" s="470"/>
      <c r="AK37" s="500"/>
      <c r="AL37" s="500"/>
      <c r="AM37" s="500"/>
      <c r="AN37" s="500"/>
      <c r="AO37" s="500"/>
      <c r="AP37" s="500"/>
      <c r="AQ37" s="500"/>
      <c r="AR37" s="500"/>
      <c r="AS37" s="500"/>
      <c r="AT37" s="500"/>
      <c r="AU37" s="500"/>
      <c r="AV37" s="500"/>
      <c r="AW37" s="500"/>
      <c r="AX37" s="500"/>
      <c r="AY37" s="500"/>
      <c r="AZ37" s="500"/>
      <c r="BA37" s="500"/>
      <c r="BB37" s="500"/>
      <c r="BC37" s="500"/>
      <c r="BD37" s="500"/>
      <c r="BE37" s="500"/>
      <c r="BF37" s="500"/>
      <c r="BG37" s="500"/>
      <c r="BH37" s="500"/>
      <c r="BI37" s="500"/>
      <c r="BJ37" s="500"/>
      <c r="BK37" s="500"/>
      <c r="BL37" s="500"/>
      <c r="BM37" s="500"/>
      <c r="BN37" s="500"/>
      <c r="BO37" s="500"/>
      <c r="BP37" s="500"/>
      <c r="BQ37" s="500"/>
      <c r="BR37" s="500"/>
      <c r="BS37" s="500"/>
      <c r="BT37" s="500"/>
      <c r="BU37" s="500"/>
      <c r="BV37" s="500"/>
      <c r="BW37" s="500"/>
      <c r="BX37" s="500"/>
      <c r="BY37" s="500"/>
      <c r="BZ37" s="500"/>
      <c r="CA37" s="500"/>
      <c r="CB37" s="500"/>
      <c r="CC37" s="500"/>
      <c r="CD37" s="500"/>
      <c r="CE37" s="500"/>
      <c r="CF37" s="500"/>
      <c r="CG37" s="500"/>
      <c r="CH37" s="500"/>
      <c r="CI37" s="500"/>
      <c r="CJ37" s="500"/>
      <c r="CK37" s="500"/>
      <c r="CL37" s="500"/>
      <c r="CM37" s="500"/>
      <c r="CN37" s="500"/>
      <c r="CO37" s="500"/>
      <c r="CP37" s="500"/>
      <c r="CQ37" s="500"/>
      <c r="CR37" s="500"/>
      <c r="CS37" s="500"/>
      <c r="CT37" s="500"/>
    </row>
    <row r="38" spans="1:98" ht="12" customHeight="1">
      <c r="A38" s="470"/>
      <c r="B38" s="543"/>
      <c r="C38" s="778"/>
      <c r="D38" s="778"/>
      <c r="E38" s="778"/>
      <c r="F38" s="778"/>
      <c r="G38" s="778"/>
      <c r="H38" s="778"/>
      <c r="I38" s="779"/>
      <c r="J38" s="779"/>
      <c r="K38" s="780"/>
      <c r="L38" s="780"/>
      <c r="M38" s="781"/>
      <c r="N38" s="470"/>
      <c r="AK38" s="500"/>
      <c r="AL38" s="500"/>
      <c r="AM38" s="500"/>
      <c r="AN38" s="500"/>
      <c r="AO38" s="500"/>
      <c r="AP38" s="500"/>
      <c r="AQ38" s="500"/>
      <c r="AR38" s="500"/>
      <c r="AS38" s="500"/>
      <c r="AT38" s="500"/>
      <c r="AU38" s="500"/>
      <c r="AV38" s="500"/>
      <c r="AW38" s="500"/>
      <c r="AX38" s="500"/>
      <c r="AY38" s="500"/>
      <c r="AZ38" s="500"/>
      <c r="BA38" s="500"/>
      <c r="BB38" s="500"/>
      <c r="BC38" s="500"/>
      <c r="BD38" s="500"/>
      <c r="BE38" s="500"/>
      <c r="BF38" s="500"/>
      <c r="BG38" s="500"/>
      <c r="BH38" s="500"/>
      <c r="BI38" s="500"/>
      <c r="BJ38" s="500"/>
      <c r="BK38" s="500"/>
      <c r="BL38" s="500"/>
      <c r="BM38" s="500"/>
      <c r="BN38" s="500"/>
      <c r="BO38" s="500"/>
      <c r="BP38" s="500"/>
      <c r="BQ38" s="500"/>
      <c r="BR38" s="500"/>
      <c r="BS38" s="500"/>
      <c r="BT38" s="500"/>
      <c r="BU38" s="500"/>
      <c r="BV38" s="500"/>
      <c r="BW38" s="500"/>
      <c r="BX38" s="500"/>
      <c r="BY38" s="500"/>
      <c r="BZ38" s="500"/>
      <c r="CA38" s="500"/>
      <c r="CB38" s="500"/>
      <c r="CC38" s="500"/>
      <c r="CD38" s="500"/>
      <c r="CE38" s="500"/>
      <c r="CF38" s="500"/>
      <c r="CG38" s="500"/>
      <c r="CH38" s="500"/>
      <c r="CI38" s="500"/>
      <c r="CJ38" s="500"/>
      <c r="CK38" s="500"/>
      <c r="CL38" s="500"/>
      <c r="CM38" s="500"/>
      <c r="CN38" s="500"/>
      <c r="CO38" s="500"/>
      <c r="CP38" s="500"/>
      <c r="CQ38" s="500"/>
      <c r="CR38" s="500"/>
      <c r="CS38" s="500"/>
      <c r="CT38" s="500"/>
    </row>
    <row r="39" spans="1:98" ht="12" customHeight="1">
      <c r="A39" s="470"/>
      <c r="B39" s="543"/>
      <c r="C39" s="782"/>
      <c r="D39" s="782"/>
      <c r="E39" s="782"/>
      <c r="F39" s="782"/>
      <c r="G39" s="782"/>
      <c r="H39" s="782"/>
      <c r="I39" s="782"/>
      <c r="J39" s="782"/>
      <c r="K39" s="783"/>
      <c r="L39" s="784"/>
      <c r="M39" s="785"/>
      <c r="N39" s="470"/>
      <c r="AK39" s="500"/>
      <c r="AL39" s="500"/>
      <c r="AM39" s="500"/>
      <c r="AN39" s="500"/>
      <c r="AO39" s="500"/>
      <c r="AP39" s="500"/>
      <c r="AQ39" s="500"/>
      <c r="AR39" s="500"/>
      <c r="AS39" s="500"/>
      <c r="AT39" s="500"/>
      <c r="AU39" s="500"/>
      <c r="AV39" s="500"/>
      <c r="AW39" s="500"/>
      <c r="AX39" s="500"/>
      <c r="AY39" s="500"/>
      <c r="AZ39" s="500"/>
      <c r="BA39" s="500"/>
      <c r="BB39" s="500"/>
      <c r="BC39" s="500"/>
      <c r="BD39" s="500"/>
      <c r="BE39" s="500"/>
      <c r="BF39" s="500"/>
      <c r="BG39" s="500"/>
      <c r="BH39" s="500"/>
      <c r="BI39" s="500"/>
      <c r="BJ39" s="500"/>
      <c r="BK39" s="500"/>
      <c r="BL39" s="500"/>
      <c r="BM39" s="500"/>
      <c r="BN39" s="500"/>
      <c r="BO39" s="500"/>
      <c r="BP39" s="500"/>
      <c r="BQ39" s="500"/>
      <c r="BR39" s="500"/>
      <c r="BS39" s="500"/>
      <c r="BT39" s="500"/>
      <c r="BU39" s="500"/>
      <c r="BV39" s="500"/>
      <c r="BW39" s="500"/>
      <c r="BX39" s="500"/>
      <c r="BY39" s="500"/>
      <c r="BZ39" s="500"/>
      <c r="CA39" s="500"/>
      <c r="CB39" s="500"/>
      <c r="CC39" s="500"/>
      <c r="CD39" s="500"/>
      <c r="CE39" s="500"/>
      <c r="CF39" s="500"/>
      <c r="CG39" s="500"/>
      <c r="CH39" s="500"/>
      <c r="CI39" s="500"/>
      <c r="CJ39" s="500"/>
      <c r="CK39" s="500"/>
      <c r="CL39" s="500"/>
      <c r="CM39" s="500"/>
      <c r="CN39" s="500"/>
      <c r="CO39" s="500"/>
      <c r="CP39" s="500"/>
      <c r="CQ39" s="500"/>
      <c r="CR39" s="500"/>
      <c r="CS39" s="500"/>
      <c r="CT39" s="500"/>
    </row>
    <row r="40" spans="1:98" ht="3.75" customHeight="1" thickBot="1">
      <c r="A40" s="470"/>
      <c r="B40" s="543"/>
      <c r="C40" s="530"/>
      <c r="D40" s="530"/>
      <c r="E40" s="530"/>
      <c r="F40" s="530"/>
      <c r="G40" s="530"/>
      <c r="H40" s="530"/>
      <c r="I40" s="530"/>
      <c r="J40" s="530"/>
      <c r="K40" s="738"/>
      <c r="L40" s="546"/>
      <c r="M40" s="609"/>
      <c r="N40" s="470"/>
      <c r="AK40" s="500"/>
      <c r="AL40" s="500"/>
      <c r="AM40" s="500"/>
      <c r="AN40" s="500"/>
      <c r="AO40" s="500"/>
      <c r="AP40" s="500"/>
      <c r="AQ40" s="500"/>
      <c r="AR40" s="500"/>
      <c r="AS40" s="500"/>
      <c r="AT40" s="500"/>
      <c r="AU40" s="500"/>
      <c r="AV40" s="500"/>
      <c r="AW40" s="500"/>
      <c r="AX40" s="500"/>
      <c r="AY40" s="500"/>
      <c r="AZ40" s="500"/>
      <c r="BA40" s="500"/>
      <c r="BB40" s="500"/>
      <c r="BC40" s="500"/>
      <c r="BD40" s="500"/>
      <c r="BE40" s="500"/>
      <c r="BF40" s="500"/>
      <c r="BG40" s="500"/>
      <c r="BH40" s="500"/>
      <c r="BI40" s="500"/>
      <c r="BJ40" s="500"/>
      <c r="BK40" s="500"/>
      <c r="BL40" s="500"/>
      <c r="BM40" s="500"/>
      <c r="BN40" s="500"/>
      <c r="BO40" s="500"/>
      <c r="BP40" s="500"/>
      <c r="BQ40" s="500"/>
      <c r="BR40" s="500"/>
      <c r="BS40" s="500"/>
      <c r="BT40" s="500"/>
      <c r="BU40" s="500"/>
      <c r="BV40" s="500"/>
      <c r="BW40" s="500"/>
      <c r="BX40" s="500"/>
      <c r="BY40" s="500"/>
      <c r="BZ40" s="500"/>
      <c r="CA40" s="500"/>
      <c r="CB40" s="500"/>
      <c r="CC40" s="500"/>
      <c r="CD40" s="500"/>
      <c r="CE40" s="500"/>
      <c r="CF40" s="500"/>
      <c r="CG40" s="500"/>
      <c r="CH40" s="500"/>
      <c r="CI40" s="500"/>
      <c r="CJ40" s="500"/>
      <c r="CK40" s="500"/>
      <c r="CL40" s="500"/>
      <c r="CM40" s="500"/>
      <c r="CN40" s="500"/>
      <c r="CO40" s="500"/>
      <c r="CP40" s="500"/>
      <c r="CQ40" s="500"/>
      <c r="CR40" s="500"/>
      <c r="CS40" s="500"/>
      <c r="CT40" s="500"/>
    </row>
    <row r="41" spans="1:98" ht="13.5" customHeight="1" thickBot="1">
      <c r="A41" s="470"/>
      <c r="B41" s="543"/>
      <c r="C41" s="1772" t="s">
        <v>324</v>
      </c>
      <c r="D41" s="1773"/>
      <c r="E41" s="1773"/>
      <c r="F41" s="1773"/>
      <c r="G41" s="1773"/>
      <c r="H41" s="1773"/>
      <c r="I41" s="1773"/>
      <c r="J41" s="1773"/>
      <c r="K41" s="1773"/>
      <c r="L41" s="1774"/>
      <c r="M41" s="609"/>
      <c r="N41" s="470"/>
      <c r="AK41" s="500"/>
      <c r="AL41" s="500"/>
      <c r="AM41" s="500"/>
      <c r="AN41" s="500"/>
      <c r="AO41" s="500"/>
      <c r="AP41" s="500"/>
      <c r="AQ41" s="500"/>
      <c r="AR41" s="500"/>
      <c r="AS41" s="500"/>
      <c r="AT41" s="500"/>
      <c r="AU41" s="500"/>
      <c r="AV41" s="500"/>
      <c r="AW41" s="500"/>
      <c r="AX41" s="500"/>
      <c r="AY41" s="500"/>
      <c r="AZ41" s="500"/>
      <c r="BA41" s="500"/>
      <c r="BB41" s="500"/>
      <c r="BC41" s="500"/>
      <c r="BD41" s="500"/>
      <c r="BE41" s="500"/>
      <c r="BF41" s="500"/>
      <c r="BG41" s="500"/>
      <c r="BH41" s="500"/>
      <c r="BI41" s="500"/>
      <c r="BJ41" s="500"/>
      <c r="BK41" s="500"/>
      <c r="BL41" s="500"/>
      <c r="BM41" s="500"/>
      <c r="BN41" s="500"/>
      <c r="BO41" s="500"/>
      <c r="BP41" s="500"/>
      <c r="BQ41" s="500"/>
      <c r="BR41" s="500"/>
      <c r="BS41" s="500"/>
      <c r="BT41" s="500"/>
      <c r="BU41" s="500"/>
      <c r="BV41" s="500"/>
      <c r="BW41" s="500"/>
      <c r="BX41" s="500"/>
      <c r="BY41" s="500"/>
      <c r="BZ41" s="500"/>
      <c r="CA41" s="500"/>
      <c r="CB41" s="500"/>
      <c r="CC41" s="500"/>
      <c r="CD41" s="500"/>
      <c r="CE41" s="500"/>
      <c r="CF41" s="500"/>
      <c r="CG41" s="500"/>
      <c r="CH41" s="500"/>
      <c r="CI41" s="500"/>
      <c r="CJ41" s="500"/>
      <c r="CK41" s="500"/>
      <c r="CL41" s="500"/>
      <c r="CM41" s="500"/>
      <c r="CN41" s="500"/>
      <c r="CO41" s="500"/>
      <c r="CP41" s="500"/>
      <c r="CQ41" s="500"/>
      <c r="CR41" s="500"/>
      <c r="CS41" s="500"/>
      <c r="CT41" s="500"/>
    </row>
    <row r="42" spans="1:98" s="470" customFormat="1" ht="6.75" customHeight="1">
      <c r="B42" s="543"/>
      <c r="C42" s="1658" t="s">
        <v>144</v>
      </c>
      <c r="D42" s="1658"/>
      <c r="E42" s="739"/>
      <c r="F42" s="739"/>
      <c r="G42" s="739"/>
      <c r="H42" s="739"/>
      <c r="I42" s="739"/>
      <c r="J42" s="739"/>
      <c r="K42" s="740"/>
      <c r="L42" s="740"/>
      <c r="M42" s="609"/>
      <c r="O42" s="475"/>
      <c r="P42" s="475"/>
      <c r="Q42" s="475"/>
      <c r="R42" s="475"/>
      <c r="S42" s="475"/>
      <c r="T42" s="475"/>
      <c r="U42" s="475"/>
      <c r="V42" s="475"/>
      <c r="W42" s="475"/>
      <c r="X42" s="475"/>
      <c r="Y42" s="475"/>
      <c r="Z42" s="475"/>
      <c r="AA42" s="475"/>
      <c r="AB42" s="475"/>
      <c r="AC42" s="475"/>
      <c r="AD42" s="475"/>
      <c r="AE42" s="475"/>
      <c r="AF42" s="475"/>
      <c r="AG42" s="475"/>
      <c r="AH42" s="475"/>
      <c r="AI42" s="475"/>
      <c r="AJ42" s="475"/>
      <c r="AK42" s="500"/>
      <c r="AL42" s="500"/>
      <c r="AM42" s="500"/>
      <c r="AN42" s="500"/>
      <c r="AO42" s="500"/>
      <c r="AP42" s="500"/>
      <c r="AQ42" s="500"/>
      <c r="AR42" s="500"/>
      <c r="AS42" s="500"/>
      <c r="AT42" s="500"/>
      <c r="AU42" s="500"/>
      <c r="AV42" s="500"/>
      <c r="AW42" s="500"/>
      <c r="AX42" s="500"/>
      <c r="AY42" s="500"/>
      <c r="AZ42" s="500"/>
      <c r="BA42" s="500"/>
      <c r="BB42" s="500"/>
      <c r="BC42" s="500"/>
      <c r="BD42" s="500"/>
      <c r="BE42" s="500"/>
      <c r="BF42" s="500"/>
      <c r="BG42" s="500"/>
      <c r="BH42" s="500"/>
      <c r="BI42" s="500"/>
      <c r="BJ42" s="500"/>
      <c r="BK42" s="500"/>
      <c r="BL42" s="500"/>
      <c r="BM42" s="500"/>
      <c r="BN42" s="500"/>
      <c r="BO42" s="500"/>
      <c r="BP42" s="500"/>
      <c r="BQ42" s="500"/>
      <c r="BR42" s="500"/>
      <c r="BS42" s="500"/>
      <c r="BT42" s="500"/>
      <c r="BU42" s="500"/>
      <c r="BV42" s="500"/>
      <c r="BW42" s="500"/>
      <c r="BX42" s="500"/>
      <c r="BY42" s="500"/>
      <c r="BZ42" s="500"/>
      <c r="CA42" s="500"/>
      <c r="CB42" s="500"/>
      <c r="CC42" s="500"/>
      <c r="CD42" s="500"/>
      <c r="CE42" s="500"/>
      <c r="CF42" s="500"/>
      <c r="CG42" s="500"/>
      <c r="CH42" s="500"/>
      <c r="CI42" s="500"/>
      <c r="CJ42" s="500"/>
      <c r="CK42" s="500"/>
      <c r="CL42" s="500"/>
      <c r="CM42" s="500"/>
      <c r="CN42" s="500"/>
      <c r="CO42" s="500"/>
      <c r="CP42" s="500"/>
      <c r="CQ42" s="500"/>
      <c r="CR42" s="500"/>
      <c r="CS42" s="500"/>
      <c r="CT42" s="500"/>
    </row>
    <row r="43" spans="1:98" ht="13.5" customHeight="1">
      <c r="A43" s="470"/>
      <c r="B43" s="543"/>
      <c r="C43" s="1658"/>
      <c r="D43" s="1658"/>
      <c r="E43" s="1778">
        <v>2014</v>
      </c>
      <c r="F43" s="1778"/>
      <c r="G43" s="1778"/>
      <c r="H43" s="1778"/>
      <c r="I43" s="1778"/>
      <c r="J43" s="1778"/>
      <c r="K43" s="1780" t="str">
        <f xml:space="preserve"> CONCATENATE("valor médio de ",J7,E6)</f>
        <v>valor médio de ago.2014</v>
      </c>
      <c r="L43" s="488"/>
      <c r="M43" s="480"/>
      <c r="N43" s="470"/>
      <c r="AK43" s="500"/>
      <c r="AL43" s="500"/>
      <c r="AM43" s="500"/>
      <c r="AN43" s="500"/>
      <c r="AO43" s="500"/>
      <c r="AP43" s="500"/>
      <c r="AQ43" s="500"/>
      <c r="AR43" s="500"/>
      <c r="AS43" s="500"/>
      <c r="AT43" s="500"/>
      <c r="AU43" s="500"/>
      <c r="AV43" s="500"/>
      <c r="AW43" s="500"/>
      <c r="AX43" s="500"/>
      <c r="AY43" s="500"/>
      <c r="AZ43" s="500"/>
      <c r="BA43" s="500"/>
      <c r="BB43" s="500"/>
      <c r="BC43" s="500"/>
      <c r="BD43" s="500"/>
      <c r="BE43" s="500"/>
      <c r="BF43" s="500"/>
      <c r="BG43" s="500"/>
      <c r="BH43" s="500"/>
      <c r="BI43" s="500"/>
      <c r="BJ43" s="500"/>
      <c r="BK43" s="500"/>
      <c r="BL43" s="500"/>
      <c r="BM43" s="500"/>
      <c r="BN43" s="500"/>
      <c r="BO43" s="500"/>
      <c r="BP43" s="500"/>
      <c r="BQ43" s="500"/>
      <c r="BR43" s="500"/>
      <c r="BS43" s="500"/>
      <c r="BT43" s="500"/>
      <c r="BU43" s="500"/>
      <c r="BV43" s="500"/>
      <c r="BW43" s="500"/>
      <c r="BX43" s="500"/>
      <c r="BY43" s="500"/>
      <c r="BZ43" s="500"/>
      <c r="CA43" s="500"/>
      <c r="CB43" s="500"/>
      <c r="CC43" s="500"/>
      <c r="CD43" s="500"/>
      <c r="CE43" s="500"/>
      <c r="CF43" s="500"/>
      <c r="CG43" s="500"/>
      <c r="CH43" s="500"/>
      <c r="CI43" s="500"/>
      <c r="CJ43" s="500"/>
      <c r="CK43" s="500"/>
      <c r="CL43" s="500"/>
      <c r="CM43" s="500"/>
      <c r="CN43" s="500"/>
      <c r="CO43" s="500"/>
      <c r="CP43" s="500"/>
      <c r="CQ43" s="500"/>
      <c r="CR43" s="500"/>
      <c r="CS43" s="500"/>
      <c r="CT43" s="500"/>
    </row>
    <row r="44" spans="1:98" ht="13.5" customHeight="1">
      <c r="A44" s="470"/>
      <c r="B44" s="543"/>
      <c r="C44" s="485"/>
      <c r="D44" s="485"/>
      <c r="E44" s="797" t="str">
        <f t="shared" ref="E44:J44" si="7">+E7</f>
        <v>mar.</v>
      </c>
      <c r="F44" s="797" t="str">
        <f t="shared" si="7"/>
        <v>abr.</v>
      </c>
      <c r="G44" s="797" t="str">
        <f t="shared" si="7"/>
        <v>mai.</v>
      </c>
      <c r="H44" s="797" t="str">
        <f t="shared" si="7"/>
        <v>jun.</v>
      </c>
      <c r="I44" s="797" t="str">
        <f t="shared" si="7"/>
        <v>jul.</v>
      </c>
      <c r="J44" s="797" t="str">
        <f t="shared" si="7"/>
        <v>ago.</v>
      </c>
      <c r="K44" s="1781" t="e">
        <f xml:space="preserve"> CONCATENATE("valor médio de ",#REF!,#REF!)</f>
        <v>#REF!</v>
      </c>
      <c r="L44" s="488"/>
      <c r="M44" s="609"/>
      <c r="N44" s="470"/>
      <c r="AK44" s="500"/>
      <c r="AL44" s="500"/>
      <c r="AM44" s="500"/>
      <c r="AN44" s="500"/>
      <c r="AO44" s="500"/>
      <c r="AP44" s="500"/>
      <c r="AQ44" s="500"/>
      <c r="AR44" s="500"/>
      <c r="AS44" s="500"/>
      <c r="AT44" s="500"/>
      <c r="AU44" s="500"/>
      <c r="AV44" s="500"/>
      <c r="AW44" s="500"/>
      <c r="AX44" s="500"/>
      <c r="AY44" s="500"/>
      <c r="AZ44" s="500"/>
      <c r="BA44" s="500"/>
      <c r="BB44" s="500"/>
      <c r="BC44" s="500"/>
      <c r="BD44" s="500"/>
      <c r="BE44" s="500"/>
      <c r="BF44" s="500"/>
      <c r="BG44" s="500"/>
      <c r="BH44" s="500"/>
      <c r="BI44" s="500"/>
      <c r="BJ44" s="500"/>
      <c r="BK44" s="500"/>
      <c r="BL44" s="500"/>
      <c r="BM44" s="500"/>
      <c r="BN44" s="500"/>
      <c r="BO44" s="500"/>
      <c r="BP44" s="500"/>
      <c r="BQ44" s="500"/>
      <c r="BR44" s="500"/>
      <c r="BS44" s="500"/>
      <c r="BT44" s="500"/>
      <c r="BU44" s="500"/>
      <c r="BV44" s="500"/>
      <c r="BW44" s="500"/>
      <c r="BX44" s="500"/>
      <c r="BY44" s="500"/>
      <c r="BZ44" s="500"/>
      <c r="CA44" s="500"/>
      <c r="CB44" s="500"/>
      <c r="CC44" s="500"/>
      <c r="CD44" s="500"/>
      <c r="CE44" s="500"/>
      <c r="CF44" s="500"/>
      <c r="CG44" s="500"/>
      <c r="CH44" s="500"/>
      <c r="CI44" s="500"/>
      <c r="CJ44" s="500"/>
      <c r="CK44" s="500"/>
      <c r="CL44" s="500"/>
      <c r="CM44" s="500"/>
      <c r="CN44" s="500"/>
      <c r="CO44" s="500"/>
      <c r="CP44" s="500"/>
      <c r="CQ44" s="500"/>
      <c r="CR44" s="500"/>
      <c r="CS44" s="500"/>
      <c r="CT44" s="500"/>
    </row>
    <row r="45" spans="1:98" s="493" customFormat="1" ht="14.25" customHeight="1">
      <c r="A45" s="490"/>
      <c r="B45" s="741"/>
      <c r="C45" s="728" t="s">
        <v>68</v>
      </c>
      <c r="D45" s="567"/>
      <c r="E45" s="448">
        <v>221558</v>
      </c>
      <c r="F45" s="448">
        <v>224145</v>
      </c>
      <c r="G45" s="448">
        <v>220581</v>
      </c>
      <c r="H45" s="448">
        <v>218426</v>
      </c>
      <c r="I45" s="448">
        <v>216845</v>
      </c>
      <c r="J45" s="448">
        <v>212147</v>
      </c>
      <c r="K45" s="826">
        <v>91.096175326119194</v>
      </c>
      <c r="L45" s="400"/>
      <c r="M45" s="742"/>
      <c r="N45" s="490"/>
      <c r="O45" s="856"/>
      <c r="P45" s="855"/>
      <c r="Q45" s="856"/>
      <c r="R45" s="856"/>
      <c r="S45" s="475"/>
      <c r="T45" s="475"/>
      <c r="U45" s="475"/>
      <c r="V45" s="475"/>
      <c r="W45" s="475"/>
      <c r="X45" s="475"/>
      <c r="Y45" s="475"/>
      <c r="Z45" s="475"/>
      <c r="AA45" s="475"/>
      <c r="AB45" s="475"/>
      <c r="AC45" s="475"/>
      <c r="AD45" s="475"/>
      <c r="AE45" s="475"/>
      <c r="AF45" s="475"/>
      <c r="AG45" s="475"/>
      <c r="AH45" s="475"/>
      <c r="AI45" s="475"/>
      <c r="AJ45" s="475"/>
      <c r="AK45" s="500"/>
      <c r="AL45" s="500"/>
      <c r="AM45" s="500"/>
      <c r="AN45" s="798"/>
      <c r="AO45" s="798"/>
      <c r="AP45" s="798"/>
      <c r="AQ45" s="798"/>
      <c r="AR45" s="798"/>
      <c r="AS45" s="798"/>
      <c r="AT45" s="798"/>
      <c r="AU45" s="798"/>
      <c r="AV45" s="798"/>
      <c r="AW45" s="798"/>
      <c r="AX45" s="798"/>
      <c r="AY45" s="798"/>
      <c r="AZ45" s="798"/>
      <c r="BA45" s="798"/>
      <c r="BB45" s="798"/>
      <c r="BC45" s="798"/>
      <c r="BD45" s="798"/>
      <c r="BE45" s="798"/>
      <c r="BF45" s="798"/>
      <c r="BG45" s="798"/>
      <c r="BH45" s="798"/>
      <c r="BI45" s="798"/>
      <c r="BJ45" s="798"/>
      <c r="BK45" s="798"/>
      <c r="BL45" s="798"/>
      <c r="BM45" s="798"/>
      <c r="BN45" s="798"/>
      <c r="BO45" s="798"/>
      <c r="BP45" s="798"/>
      <c r="BQ45" s="798"/>
      <c r="BR45" s="798"/>
      <c r="BS45" s="798"/>
      <c r="BT45" s="798"/>
      <c r="BU45" s="798"/>
      <c r="BV45" s="798"/>
      <c r="BW45" s="798"/>
      <c r="BX45" s="798"/>
      <c r="BY45" s="798"/>
      <c r="BZ45" s="798"/>
      <c r="CA45" s="798"/>
      <c r="CB45" s="798"/>
      <c r="CC45" s="798"/>
      <c r="CD45" s="798"/>
      <c r="CE45" s="798"/>
      <c r="CF45" s="798"/>
      <c r="CG45" s="798"/>
      <c r="CH45" s="798"/>
      <c r="CI45" s="798"/>
      <c r="CJ45" s="798"/>
      <c r="CK45" s="798"/>
      <c r="CL45" s="798"/>
      <c r="CM45" s="798"/>
      <c r="CN45" s="798"/>
      <c r="CO45" s="798"/>
      <c r="CP45" s="798"/>
      <c r="CQ45" s="798"/>
      <c r="CR45" s="798"/>
      <c r="CS45" s="798"/>
      <c r="CT45" s="798"/>
    </row>
    <row r="46" spans="1:98" ht="15" customHeight="1">
      <c r="A46" s="470"/>
      <c r="B46" s="543"/>
      <c r="C46" s="127" t="s">
        <v>62</v>
      </c>
      <c r="D46" s="478"/>
      <c r="E46" s="397">
        <v>10840</v>
      </c>
      <c r="F46" s="397">
        <v>10829</v>
      </c>
      <c r="G46" s="397">
        <v>10743</v>
      </c>
      <c r="H46" s="397">
        <v>10736</v>
      </c>
      <c r="I46" s="397">
        <v>10928</v>
      </c>
      <c r="J46" s="397">
        <v>10770</v>
      </c>
      <c r="K46" s="803">
        <v>96.401411353390401</v>
      </c>
      <c r="L46" s="400"/>
      <c r="M46" s="609"/>
      <c r="N46" s="470"/>
      <c r="AK46" s="500"/>
      <c r="AL46" s="500"/>
      <c r="AM46" s="500"/>
      <c r="AN46" s="500"/>
      <c r="AO46" s="500"/>
      <c r="AP46" s="500"/>
      <c r="AQ46" s="500"/>
      <c r="AR46" s="500"/>
      <c r="AS46" s="500"/>
      <c r="AT46" s="500"/>
      <c r="AU46" s="500"/>
      <c r="AV46" s="500"/>
      <c r="AW46" s="500"/>
      <c r="AX46" s="500"/>
      <c r="AY46" s="500"/>
      <c r="AZ46" s="500"/>
      <c r="BA46" s="500"/>
      <c r="BB46" s="500"/>
      <c r="BC46" s="500"/>
      <c r="BD46" s="500"/>
      <c r="BE46" s="500"/>
      <c r="BF46" s="500"/>
      <c r="BG46" s="500"/>
      <c r="BH46" s="500"/>
      <c r="BI46" s="500"/>
      <c r="BJ46" s="500"/>
      <c r="BK46" s="500"/>
      <c r="BL46" s="500"/>
      <c r="BM46" s="500"/>
      <c r="BN46" s="500"/>
      <c r="BO46" s="500"/>
      <c r="BP46" s="500"/>
      <c r="BQ46" s="500"/>
      <c r="BR46" s="500"/>
      <c r="BS46" s="500"/>
      <c r="BT46" s="500"/>
      <c r="BU46" s="500"/>
      <c r="BV46" s="500"/>
      <c r="BW46" s="500"/>
      <c r="BX46" s="500"/>
      <c r="BY46" s="500"/>
      <c r="BZ46" s="500"/>
      <c r="CA46" s="500"/>
      <c r="CB46" s="500"/>
      <c r="CC46" s="500"/>
      <c r="CD46" s="500"/>
      <c r="CE46" s="500"/>
      <c r="CF46" s="500"/>
      <c r="CG46" s="500"/>
      <c r="CH46" s="500"/>
      <c r="CI46" s="500"/>
      <c r="CJ46" s="500"/>
      <c r="CK46" s="500"/>
      <c r="CL46" s="500"/>
      <c r="CM46" s="500"/>
      <c r="CN46" s="500"/>
      <c r="CO46" s="500"/>
      <c r="CP46" s="500"/>
      <c r="CQ46" s="500"/>
      <c r="CR46" s="500"/>
      <c r="CS46" s="500"/>
      <c r="CT46" s="500"/>
    </row>
    <row r="47" spans="1:98" ht="11.65" customHeight="1">
      <c r="A47" s="470"/>
      <c r="B47" s="543"/>
      <c r="C47" s="127" t="s">
        <v>55</v>
      </c>
      <c r="D47" s="478"/>
      <c r="E47" s="397">
        <v>4366</v>
      </c>
      <c r="F47" s="397">
        <v>4369</v>
      </c>
      <c r="G47" s="397">
        <v>4270</v>
      </c>
      <c r="H47" s="397">
        <v>4236</v>
      </c>
      <c r="I47" s="397">
        <v>4327</v>
      </c>
      <c r="J47" s="397">
        <v>4227</v>
      </c>
      <c r="K47" s="803">
        <v>88.457048802946602</v>
      </c>
      <c r="L47" s="400"/>
      <c r="M47" s="609"/>
      <c r="N47" s="470"/>
      <c r="AK47" s="500"/>
      <c r="AL47" s="500"/>
      <c r="AM47" s="500"/>
      <c r="AN47" s="500"/>
      <c r="AO47" s="500"/>
      <c r="AP47" s="500"/>
      <c r="AQ47" s="500"/>
      <c r="AR47" s="500"/>
      <c r="AS47" s="500"/>
      <c r="AT47" s="500"/>
      <c r="AU47" s="500"/>
      <c r="AV47" s="500"/>
      <c r="AW47" s="500"/>
      <c r="AX47" s="500"/>
      <c r="AY47" s="500"/>
      <c r="AZ47" s="500"/>
      <c r="BA47" s="500"/>
      <c r="BB47" s="500"/>
      <c r="BC47" s="500"/>
      <c r="BD47" s="500"/>
      <c r="BE47" s="500"/>
      <c r="BF47" s="500"/>
      <c r="BG47" s="500"/>
      <c r="BH47" s="500"/>
      <c r="BI47" s="500"/>
      <c r="BJ47" s="500"/>
      <c r="BK47" s="500"/>
      <c r="BL47" s="500"/>
      <c r="BM47" s="500"/>
      <c r="BN47" s="500"/>
      <c r="BO47" s="500"/>
      <c r="BP47" s="500"/>
      <c r="BQ47" s="500"/>
      <c r="BR47" s="500"/>
      <c r="BS47" s="500"/>
      <c r="BT47" s="500"/>
      <c r="BU47" s="500"/>
      <c r="BV47" s="500"/>
      <c r="BW47" s="500"/>
      <c r="BX47" s="500"/>
      <c r="BY47" s="500"/>
      <c r="BZ47" s="500"/>
      <c r="CA47" s="500"/>
      <c r="CB47" s="500"/>
      <c r="CC47" s="500"/>
      <c r="CD47" s="500"/>
      <c r="CE47" s="500"/>
      <c r="CF47" s="500"/>
      <c r="CG47" s="500"/>
      <c r="CH47" s="500"/>
      <c r="CI47" s="500"/>
      <c r="CJ47" s="500"/>
      <c r="CK47" s="500"/>
      <c r="CL47" s="500"/>
      <c r="CM47" s="500"/>
      <c r="CN47" s="500"/>
      <c r="CO47" s="500"/>
      <c r="CP47" s="500"/>
      <c r="CQ47" s="500"/>
      <c r="CR47" s="500"/>
      <c r="CS47" s="500"/>
      <c r="CT47" s="500"/>
    </row>
    <row r="48" spans="1:98" ht="11.65" customHeight="1">
      <c r="A48" s="470"/>
      <c r="B48" s="543"/>
      <c r="C48" s="127" t="s">
        <v>64</v>
      </c>
      <c r="D48" s="478"/>
      <c r="E48" s="397">
        <v>8240</v>
      </c>
      <c r="F48" s="397">
        <v>8323</v>
      </c>
      <c r="G48" s="397">
        <v>8186</v>
      </c>
      <c r="H48" s="397">
        <v>8126</v>
      </c>
      <c r="I48" s="397">
        <v>8019</v>
      </c>
      <c r="J48" s="397">
        <v>7813</v>
      </c>
      <c r="K48" s="803">
        <v>93.834211869814894</v>
      </c>
      <c r="L48" s="400"/>
      <c r="M48" s="609"/>
      <c r="N48" s="470"/>
      <c r="AK48" s="500"/>
      <c r="AL48" s="500"/>
      <c r="AM48" s="500"/>
      <c r="AN48" s="500"/>
      <c r="AO48" s="500"/>
      <c r="AP48" s="500"/>
      <c r="AQ48" s="500"/>
      <c r="AR48" s="500"/>
      <c r="AS48" s="500"/>
      <c r="AT48" s="500"/>
      <c r="AU48" s="500"/>
      <c r="AV48" s="500"/>
      <c r="AW48" s="500"/>
      <c r="AX48" s="500"/>
      <c r="AY48" s="500"/>
      <c r="AZ48" s="500"/>
      <c r="BA48" s="500"/>
      <c r="BB48" s="500"/>
      <c r="BC48" s="500"/>
      <c r="BD48" s="500"/>
      <c r="BE48" s="500"/>
      <c r="BF48" s="500"/>
      <c r="BG48" s="500"/>
      <c r="BH48" s="500"/>
      <c r="BI48" s="500"/>
      <c r="BJ48" s="500"/>
      <c r="BK48" s="500"/>
      <c r="BL48" s="500"/>
      <c r="BM48" s="500"/>
      <c r="BN48" s="500"/>
      <c r="BO48" s="500"/>
      <c r="BP48" s="500"/>
      <c r="BQ48" s="500"/>
      <c r="BR48" s="500"/>
      <c r="BS48" s="500"/>
      <c r="BT48" s="500"/>
      <c r="BU48" s="500"/>
      <c r="BV48" s="500"/>
      <c r="BW48" s="500"/>
      <c r="BX48" s="500"/>
      <c r="BY48" s="500"/>
      <c r="BZ48" s="500"/>
      <c r="CA48" s="500"/>
      <c r="CB48" s="500"/>
      <c r="CC48" s="500"/>
      <c r="CD48" s="500"/>
      <c r="CE48" s="500"/>
      <c r="CF48" s="500"/>
      <c r="CG48" s="500"/>
      <c r="CH48" s="500"/>
      <c r="CI48" s="500"/>
      <c r="CJ48" s="500"/>
      <c r="CK48" s="500"/>
      <c r="CL48" s="500"/>
      <c r="CM48" s="500"/>
      <c r="CN48" s="500"/>
      <c r="CO48" s="500"/>
      <c r="CP48" s="500"/>
      <c r="CQ48" s="500"/>
      <c r="CR48" s="500"/>
      <c r="CS48" s="500"/>
      <c r="CT48" s="500"/>
    </row>
    <row r="49" spans="1:98" ht="11.65" customHeight="1">
      <c r="A49" s="470"/>
      <c r="B49" s="543"/>
      <c r="C49" s="127" t="s">
        <v>66</v>
      </c>
      <c r="D49" s="478"/>
      <c r="E49" s="397">
        <v>1592</v>
      </c>
      <c r="F49" s="397">
        <v>1554</v>
      </c>
      <c r="G49" s="397">
        <v>1558</v>
      </c>
      <c r="H49" s="397">
        <v>1641</v>
      </c>
      <c r="I49" s="397">
        <v>1668</v>
      </c>
      <c r="J49" s="397">
        <v>1669</v>
      </c>
      <c r="K49" s="803">
        <v>96.586318615751793</v>
      </c>
      <c r="L49" s="743"/>
      <c r="M49" s="470"/>
      <c r="N49" s="470"/>
      <c r="AK49" s="500"/>
      <c r="AL49" s="500"/>
      <c r="AM49" s="500"/>
      <c r="AN49" s="500"/>
      <c r="AO49" s="500"/>
      <c r="AP49" s="500"/>
      <c r="AQ49" s="500"/>
      <c r="AR49" s="500"/>
      <c r="AS49" s="500"/>
      <c r="AT49" s="500"/>
      <c r="AU49" s="500"/>
      <c r="AV49" s="500"/>
      <c r="AW49" s="500"/>
      <c r="AX49" s="500"/>
      <c r="AY49" s="500"/>
      <c r="AZ49" s="500"/>
      <c r="BA49" s="500"/>
      <c r="BB49" s="500"/>
      <c r="BC49" s="500"/>
      <c r="BD49" s="500"/>
      <c r="BE49" s="500"/>
      <c r="BF49" s="500"/>
      <c r="BG49" s="500"/>
      <c r="BH49" s="500"/>
      <c r="BI49" s="500"/>
      <c r="BJ49" s="500"/>
      <c r="BK49" s="500"/>
      <c r="BL49" s="500"/>
      <c r="BM49" s="500"/>
      <c r="BN49" s="500"/>
      <c r="BO49" s="500"/>
      <c r="BP49" s="500"/>
      <c r="BQ49" s="500"/>
      <c r="BR49" s="500"/>
      <c r="BS49" s="500"/>
      <c r="BT49" s="500"/>
      <c r="BU49" s="500"/>
      <c r="BV49" s="500"/>
      <c r="BW49" s="500"/>
      <c r="BX49" s="500"/>
      <c r="BY49" s="500"/>
      <c r="BZ49" s="500"/>
      <c r="CA49" s="500"/>
      <c r="CB49" s="500"/>
      <c r="CC49" s="500"/>
      <c r="CD49" s="500"/>
      <c r="CE49" s="500"/>
      <c r="CF49" s="500"/>
      <c r="CG49" s="500"/>
      <c r="CH49" s="500"/>
      <c r="CI49" s="500"/>
      <c r="CJ49" s="500"/>
      <c r="CK49" s="500"/>
      <c r="CL49" s="500"/>
      <c r="CM49" s="500"/>
      <c r="CN49" s="500"/>
      <c r="CO49" s="500"/>
      <c r="CP49" s="500"/>
      <c r="CQ49" s="500"/>
      <c r="CR49" s="500"/>
      <c r="CS49" s="500"/>
      <c r="CT49" s="500"/>
    </row>
    <row r="50" spans="1:98" ht="11.65" customHeight="1">
      <c r="A50" s="470"/>
      <c r="B50" s="543"/>
      <c r="C50" s="127" t="s">
        <v>75</v>
      </c>
      <c r="D50" s="478"/>
      <c r="E50" s="397">
        <v>3654</v>
      </c>
      <c r="F50" s="397">
        <v>3686</v>
      </c>
      <c r="G50" s="397">
        <v>3628</v>
      </c>
      <c r="H50" s="397">
        <v>3552</v>
      </c>
      <c r="I50" s="397">
        <v>3585</v>
      </c>
      <c r="J50" s="397">
        <v>3401</v>
      </c>
      <c r="K50" s="803">
        <v>87.247802104065997</v>
      </c>
      <c r="L50" s="743"/>
      <c r="M50" s="470"/>
      <c r="N50" s="470"/>
      <c r="AK50" s="500"/>
      <c r="AL50" s="500"/>
      <c r="AM50" s="500"/>
      <c r="AN50" s="500"/>
      <c r="AO50" s="500"/>
      <c r="AP50" s="500"/>
      <c r="AQ50" s="500"/>
      <c r="AR50" s="500"/>
      <c r="AS50" s="500"/>
      <c r="AT50" s="500"/>
      <c r="AU50" s="500"/>
      <c r="AV50" s="500"/>
      <c r="AW50" s="500"/>
      <c r="AX50" s="500"/>
      <c r="AY50" s="500"/>
      <c r="AZ50" s="500"/>
      <c r="BA50" s="500"/>
      <c r="BB50" s="500"/>
      <c r="BC50" s="500"/>
      <c r="BD50" s="500"/>
      <c r="BE50" s="500"/>
      <c r="BF50" s="500"/>
      <c r="BG50" s="500"/>
      <c r="BH50" s="500"/>
      <c r="BI50" s="500"/>
      <c r="BJ50" s="500"/>
      <c r="BK50" s="500"/>
      <c r="BL50" s="500"/>
      <c r="BM50" s="500"/>
      <c r="BN50" s="500"/>
      <c r="BO50" s="500"/>
      <c r="BP50" s="500"/>
      <c r="BQ50" s="500"/>
      <c r="BR50" s="500"/>
      <c r="BS50" s="500"/>
      <c r="BT50" s="500"/>
      <c r="BU50" s="500"/>
      <c r="BV50" s="500"/>
      <c r="BW50" s="500"/>
      <c r="BX50" s="500"/>
      <c r="BY50" s="500"/>
      <c r="BZ50" s="500"/>
      <c r="CA50" s="500"/>
      <c r="CB50" s="500"/>
      <c r="CC50" s="500"/>
      <c r="CD50" s="500"/>
      <c r="CE50" s="500"/>
      <c r="CF50" s="500"/>
      <c r="CG50" s="500"/>
      <c r="CH50" s="500"/>
      <c r="CI50" s="500"/>
      <c r="CJ50" s="500"/>
      <c r="CK50" s="500"/>
      <c r="CL50" s="500"/>
      <c r="CM50" s="500"/>
      <c r="CN50" s="500"/>
      <c r="CO50" s="500"/>
      <c r="CP50" s="500"/>
      <c r="CQ50" s="500"/>
      <c r="CR50" s="500"/>
      <c r="CS50" s="500"/>
      <c r="CT50" s="500"/>
    </row>
    <row r="51" spans="1:98" ht="11.65" customHeight="1">
      <c r="A51" s="470"/>
      <c r="B51" s="543"/>
      <c r="C51" s="127" t="s">
        <v>61</v>
      </c>
      <c r="D51" s="478"/>
      <c r="E51" s="397">
        <v>7101</v>
      </c>
      <c r="F51" s="397">
        <v>7122</v>
      </c>
      <c r="G51" s="397">
        <v>7004</v>
      </c>
      <c r="H51" s="397">
        <v>7114</v>
      </c>
      <c r="I51" s="397">
        <v>7135</v>
      </c>
      <c r="J51" s="397">
        <v>6826</v>
      </c>
      <c r="K51" s="803">
        <v>100.535145433392</v>
      </c>
      <c r="L51" s="743"/>
      <c r="M51" s="470"/>
      <c r="N51" s="470"/>
      <c r="AK51" s="500"/>
      <c r="AL51" s="500"/>
      <c r="AM51" s="500"/>
      <c r="AN51" s="500"/>
      <c r="AO51" s="500"/>
      <c r="AP51" s="500"/>
      <c r="AQ51" s="500"/>
      <c r="AR51" s="500"/>
      <c r="AS51" s="500"/>
      <c r="AT51" s="500"/>
      <c r="AU51" s="500"/>
      <c r="AV51" s="500"/>
      <c r="AW51" s="500"/>
      <c r="AX51" s="500"/>
      <c r="AY51" s="500"/>
      <c r="AZ51" s="500"/>
      <c r="BA51" s="500"/>
      <c r="BB51" s="500"/>
      <c r="BC51" s="500"/>
      <c r="BD51" s="500"/>
      <c r="BE51" s="500"/>
      <c r="BF51" s="500"/>
      <c r="BG51" s="500"/>
      <c r="BH51" s="500"/>
      <c r="BI51" s="500"/>
      <c r="BJ51" s="500"/>
      <c r="BK51" s="500"/>
      <c r="BL51" s="500"/>
      <c r="BM51" s="500"/>
      <c r="BN51" s="500"/>
      <c r="BO51" s="500"/>
      <c r="BP51" s="500"/>
      <c r="BQ51" s="500"/>
      <c r="BR51" s="500"/>
      <c r="BS51" s="500"/>
      <c r="BT51" s="500"/>
      <c r="BU51" s="500"/>
      <c r="BV51" s="500"/>
      <c r="BW51" s="500"/>
      <c r="BX51" s="500"/>
      <c r="BY51" s="500"/>
      <c r="BZ51" s="500"/>
      <c r="CA51" s="500"/>
      <c r="CB51" s="500"/>
      <c r="CC51" s="500"/>
      <c r="CD51" s="500"/>
      <c r="CE51" s="500"/>
      <c r="CF51" s="500"/>
      <c r="CG51" s="500"/>
      <c r="CH51" s="500"/>
      <c r="CI51" s="500"/>
      <c r="CJ51" s="500"/>
      <c r="CK51" s="500"/>
      <c r="CL51" s="500"/>
      <c r="CM51" s="500"/>
      <c r="CN51" s="500"/>
      <c r="CO51" s="500"/>
      <c r="CP51" s="500"/>
      <c r="CQ51" s="500"/>
      <c r="CR51" s="500"/>
      <c r="CS51" s="500"/>
      <c r="CT51" s="500"/>
    </row>
    <row r="52" spans="1:98" ht="11.65" customHeight="1">
      <c r="A52" s="470"/>
      <c r="B52" s="543"/>
      <c r="C52" s="127" t="s">
        <v>56</v>
      </c>
      <c r="D52" s="478"/>
      <c r="E52" s="397">
        <v>3754</v>
      </c>
      <c r="F52" s="397">
        <v>3770</v>
      </c>
      <c r="G52" s="397">
        <v>3736</v>
      </c>
      <c r="H52" s="397">
        <v>3779</v>
      </c>
      <c r="I52" s="397">
        <v>3783</v>
      </c>
      <c r="J52" s="397">
        <v>3591</v>
      </c>
      <c r="K52" s="803">
        <v>87.230424605334804</v>
      </c>
      <c r="L52" s="743"/>
      <c r="M52" s="470"/>
      <c r="N52" s="470"/>
    </row>
    <row r="53" spans="1:98" ht="11.65" customHeight="1">
      <c r="A53" s="470"/>
      <c r="B53" s="543"/>
      <c r="C53" s="127" t="s">
        <v>74</v>
      </c>
      <c r="D53" s="478"/>
      <c r="E53" s="397">
        <v>7337</v>
      </c>
      <c r="F53" s="397">
        <v>7387</v>
      </c>
      <c r="G53" s="397">
        <v>7231</v>
      </c>
      <c r="H53" s="397">
        <v>7154</v>
      </c>
      <c r="I53" s="397">
        <v>6880</v>
      </c>
      <c r="J53" s="397">
        <v>6558</v>
      </c>
      <c r="K53" s="803">
        <v>93.0959625036906</v>
      </c>
      <c r="L53" s="743"/>
      <c r="M53" s="470"/>
      <c r="N53" s="470"/>
    </row>
    <row r="54" spans="1:98" ht="11.65" customHeight="1">
      <c r="A54" s="470"/>
      <c r="B54" s="543"/>
      <c r="C54" s="127" t="s">
        <v>76</v>
      </c>
      <c r="D54" s="478"/>
      <c r="E54" s="397">
        <v>3303</v>
      </c>
      <c r="F54" s="397">
        <v>3333</v>
      </c>
      <c r="G54" s="397">
        <v>3233</v>
      </c>
      <c r="H54" s="397">
        <v>3122</v>
      </c>
      <c r="I54" s="397">
        <v>3206</v>
      </c>
      <c r="J54" s="397">
        <v>3067</v>
      </c>
      <c r="K54" s="803">
        <v>85.864511421319804</v>
      </c>
      <c r="L54" s="743"/>
      <c r="M54" s="470"/>
      <c r="N54" s="470"/>
    </row>
    <row r="55" spans="1:98" ht="11.65" customHeight="1">
      <c r="A55" s="470"/>
      <c r="B55" s="543"/>
      <c r="C55" s="127" t="s">
        <v>60</v>
      </c>
      <c r="D55" s="478"/>
      <c r="E55" s="397">
        <v>5320</v>
      </c>
      <c r="F55" s="397">
        <v>5331</v>
      </c>
      <c r="G55" s="397">
        <v>5223</v>
      </c>
      <c r="H55" s="397">
        <v>5188</v>
      </c>
      <c r="I55" s="397">
        <v>5090</v>
      </c>
      <c r="J55" s="397">
        <v>4883</v>
      </c>
      <c r="K55" s="803">
        <v>96.609932162809301</v>
      </c>
      <c r="L55" s="743"/>
      <c r="M55" s="470"/>
      <c r="N55" s="470"/>
    </row>
    <row r="56" spans="1:98" ht="11.65" customHeight="1">
      <c r="A56" s="470"/>
      <c r="B56" s="543"/>
      <c r="C56" s="127" t="s">
        <v>59</v>
      </c>
      <c r="D56" s="478"/>
      <c r="E56" s="397">
        <v>39006</v>
      </c>
      <c r="F56" s="397">
        <v>39599</v>
      </c>
      <c r="G56" s="397">
        <v>38616</v>
      </c>
      <c r="H56" s="397">
        <v>38225</v>
      </c>
      <c r="I56" s="397">
        <v>37783</v>
      </c>
      <c r="J56" s="397">
        <v>37132</v>
      </c>
      <c r="K56" s="803">
        <v>93.702864273321794</v>
      </c>
      <c r="L56" s="743"/>
      <c r="M56" s="470"/>
      <c r="N56" s="470"/>
    </row>
    <row r="57" spans="1:98" ht="11.65" customHeight="1">
      <c r="A57" s="470"/>
      <c r="B57" s="543"/>
      <c r="C57" s="127" t="s">
        <v>57</v>
      </c>
      <c r="D57" s="478"/>
      <c r="E57" s="397">
        <v>3363</v>
      </c>
      <c r="F57" s="397">
        <v>3405</v>
      </c>
      <c r="G57" s="397">
        <v>3227</v>
      </c>
      <c r="H57" s="397">
        <v>3147</v>
      </c>
      <c r="I57" s="397">
        <v>3185</v>
      </c>
      <c r="J57" s="397">
        <v>2993</v>
      </c>
      <c r="K57" s="803">
        <v>89.641056406912298</v>
      </c>
      <c r="L57" s="743"/>
      <c r="M57" s="470"/>
      <c r="N57" s="470"/>
    </row>
    <row r="58" spans="1:98" ht="11.65" customHeight="1">
      <c r="A58" s="470"/>
      <c r="B58" s="543"/>
      <c r="C58" s="127" t="s">
        <v>63</v>
      </c>
      <c r="D58" s="478"/>
      <c r="E58" s="397">
        <v>63964</v>
      </c>
      <c r="F58" s="397">
        <v>64383</v>
      </c>
      <c r="G58" s="397">
        <v>63332</v>
      </c>
      <c r="H58" s="397">
        <v>61155</v>
      </c>
      <c r="I58" s="397">
        <v>59562</v>
      </c>
      <c r="J58" s="397">
        <v>58678</v>
      </c>
      <c r="K58" s="803">
        <v>91.801850240400896</v>
      </c>
      <c r="L58" s="743"/>
      <c r="M58" s="470"/>
      <c r="N58" s="470"/>
    </row>
    <row r="59" spans="1:98" ht="11.65" customHeight="1">
      <c r="A59" s="470"/>
      <c r="B59" s="543"/>
      <c r="C59" s="127" t="s">
        <v>79</v>
      </c>
      <c r="D59" s="478"/>
      <c r="E59" s="397">
        <v>6135</v>
      </c>
      <c r="F59" s="397">
        <v>6188</v>
      </c>
      <c r="G59" s="397">
        <v>5949</v>
      </c>
      <c r="H59" s="397">
        <v>5894</v>
      </c>
      <c r="I59" s="397">
        <v>5703</v>
      </c>
      <c r="J59" s="397">
        <v>5542</v>
      </c>
      <c r="K59" s="803">
        <v>92.209252518112706</v>
      </c>
      <c r="L59" s="743"/>
      <c r="M59" s="470"/>
      <c r="N59" s="470"/>
    </row>
    <row r="60" spans="1:98" ht="11.65" customHeight="1">
      <c r="A60" s="470"/>
      <c r="B60" s="543"/>
      <c r="C60" s="127" t="s">
        <v>58</v>
      </c>
      <c r="D60" s="478"/>
      <c r="E60" s="397">
        <v>16784</v>
      </c>
      <c r="F60" s="397">
        <v>17418</v>
      </c>
      <c r="G60" s="397">
        <v>17251</v>
      </c>
      <c r="H60" s="397">
        <v>17548</v>
      </c>
      <c r="I60" s="397">
        <v>17958</v>
      </c>
      <c r="J60" s="397">
        <v>17950</v>
      </c>
      <c r="K60" s="803">
        <v>98.007122012994202</v>
      </c>
      <c r="L60" s="743"/>
      <c r="M60" s="470"/>
      <c r="N60" s="470"/>
    </row>
    <row r="61" spans="1:98" ht="11.65" customHeight="1">
      <c r="A61" s="470"/>
      <c r="B61" s="543"/>
      <c r="C61" s="127" t="s">
        <v>65</v>
      </c>
      <c r="D61" s="478"/>
      <c r="E61" s="397">
        <v>2491</v>
      </c>
      <c r="F61" s="397">
        <v>2581</v>
      </c>
      <c r="G61" s="397">
        <v>2613</v>
      </c>
      <c r="H61" s="397">
        <v>2649</v>
      </c>
      <c r="I61" s="397">
        <v>2580</v>
      </c>
      <c r="J61" s="397">
        <v>2519</v>
      </c>
      <c r="K61" s="803">
        <v>97.626544523246693</v>
      </c>
      <c r="L61" s="743"/>
      <c r="M61" s="470"/>
      <c r="N61" s="470"/>
    </row>
    <row r="62" spans="1:98" ht="11.65" customHeight="1">
      <c r="A62" s="470"/>
      <c r="B62" s="543"/>
      <c r="C62" s="127" t="s">
        <v>67</v>
      </c>
      <c r="D62" s="478"/>
      <c r="E62" s="397">
        <v>5235</v>
      </c>
      <c r="F62" s="397">
        <v>5350</v>
      </c>
      <c r="G62" s="397">
        <v>5256</v>
      </c>
      <c r="H62" s="397">
        <v>5250</v>
      </c>
      <c r="I62" s="397">
        <v>5175</v>
      </c>
      <c r="J62" s="397">
        <v>5032</v>
      </c>
      <c r="K62" s="803">
        <v>97.269552590266898</v>
      </c>
      <c r="L62" s="743"/>
      <c r="M62" s="470"/>
      <c r="N62" s="470"/>
    </row>
    <row r="63" spans="1:98" ht="11.65" customHeight="1">
      <c r="A63" s="470"/>
      <c r="B63" s="543"/>
      <c r="C63" s="127" t="s">
        <v>77</v>
      </c>
      <c r="D63" s="478"/>
      <c r="E63" s="397">
        <v>6808</v>
      </c>
      <c r="F63" s="397">
        <v>7002</v>
      </c>
      <c r="G63" s="397">
        <v>6901</v>
      </c>
      <c r="H63" s="397">
        <v>6859</v>
      </c>
      <c r="I63" s="397">
        <v>6853</v>
      </c>
      <c r="J63" s="397">
        <v>6821</v>
      </c>
      <c r="K63" s="803">
        <v>91.931717657342702</v>
      </c>
      <c r="L63" s="743"/>
      <c r="M63" s="470"/>
      <c r="N63" s="470"/>
    </row>
    <row r="64" spans="1:98" ht="11.25" customHeight="1">
      <c r="A64" s="470"/>
      <c r="B64" s="543"/>
      <c r="C64" s="127" t="s">
        <v>141</v>
      </c>
      <c r="D64" s="478"/>
      <c r="E64" s="397">
        <v>17426</v>
      </c>
      <c r="F64" s="397">
        <v>17491</v>
      </c>
      <c r="G64" s="397">
        <v>17609</v>
      </c>
      <c r="H64" s="397">
        <v>17984</v>
      </c>
      <c r="I64" s="397">
        <v>18316</v>
      </c>
      <c r="J64" s="397">
        <v>17707</v>
      </c>
      <c r="K64" s="803">
        <v>67.808419108081395</v>
      </c>
      <c r="L64" s="743"/>
      <c r="M64" s="470"/>
      <c r="N64" s="470"/>
    </row>
    <row r="65" spans="1:14" ht="11.65" customHeight="1">
      <c r="A65" s="470"/>
      <c r="B65" s="543"/>
      <c r="C65" s="127" t="s">
        <v>142</v>
      </c>
      <c r="D65" s="478"/>
      <c r="E65" s="397">
        <v>4839</v>
      </c>
      <c r="F65" s="397">
        <v>5024</v>
      </c>
      <c r="G65" s="397">
        <v>5015</v>
      </c>
      <c r="H65" s="397">
        <v>5067</v>
      </c>
      <c r="I65" s="397">
        <v>5109</v>
      </c>
      <c r="J65" s="397">
        <v>4968</v>
      </c>
      <c r="K65" s="803">
        <v>88.769145196724594</v>
      </c>
      <c r="L65" s="743"/>
      <c r="M65" s="470"/>
      <c r="N65" s="470"/>
    </row>
    <row r="66" spans="1:14" s="747" customFormat="1" ht="8.25" customHeight="1">
      <c r="A66" s="744"/>
      <c r="B66" s="745"/>
      <c r="C66" s="1783" t="s">
        <v>695</v>
      </c>
      <c r="D66" s="1783"/>
      <c r="E66" s="1783"/>
      <c r="F66" s="1783"/>
      <c r="G66" s="1783"/>
      <c r="H66" s="1783"/>
      <c r="I66" s="1783"/>
      <c r="J66" s="1783"/>
      <c r="K66" s="1783" t="s">
        <v>497</v>
      </c>
      <c r="L66" s="1783"/>
      <c r="M66" s="746"/>
      <c r="N66" s="744"/>
    </row>
    <row r="67" spans="1:14" ht="10.5" customHeight="1">
      <c r="A67" s="470"/>
      <c r="B67" s="745"/>
      <c r="C67" s="548" t="s">
        <v>402</v>
      </c>
      <c r="D67" s="478"/>
      <c r="E67" s="748"/>
      <c r="F67" s="748"/>
      <c r="G67" s="748"/>
      <c r="H67" s="748"/>
      <c r="I67" s="519" t="s">
        <v>145</v>
      </c>
      <c r="J67" s="667"/>
      <c r="K67" s="667"/>
      <c r="L67" s="667"/>
      <c r="M67" s="609"/>
      <c r="N67" s="470"/>
    </row>
    <row r="68" spans="1:14" ht="9.75" customHeight="1">
      <c r="A68" s="470"/>
      <c r="B68" s="749"/>
      <c r="C68" s="750" t="s">
        <v>245</v>
      </c>
      <c r="D68" s="478"/>
      <c r="E68" s="748"/>
      <c r="F68" s="748"/>
      <c r="G68" s="748"/>
      <c r="H68" s="748"/>
      <c r="I68" s="751"/>
      <c r="J68" s="667"/>
      <c r="K68" s="667"/>
      <c r="L68" s="667"/>
      <c r="M68" s="609"/>
      <c r="N68" s="470"/>
    </row>
    <row r="69" spans="1:14" ht="13.5" customHeight="1">
      <c r="A69" s="470"/>
      <c r="B69" s="752">
        <v>18</v>
      </c>
      <c r="C69" s="1779">
        <v>41913</v>
      </c>
      <c r="D69" s="1779"/>
      <c r="E69" s="1779"/>
      <c r="F69" s="1779"/>
      <c r="G69" s="480"/>
      <c r="H69" s="480"/>
      <c r="I69" s="480"/>
      <c r="J69" s="480"/>
      <c r="K69" s="480"/>
      <c r="L69" s="480"/>
      <c r="M69" s="480"/>
      <c r="N69" s="480"/>
    </row>
    <row r="70" spans="1:14" ht="13.5" customHeight="1">
      <c r="A70" s="500"/>
      <c r="B70" s="500"/>
      <c r="C70" s="500"/>
      <c r="D70" s="500"/>
      <c r="E70" s="500"/>
      <c r="F70" s="500"/>
      <c r="G70" s="500"/>
      <c r="H70" s="500"/>
      <c r="I70" s="500"/>
      <c r="J70" s="500"/>
      <c r="K70" s="500"/>
      <c r="L70" s="753"/>
      <c r="M70" s="500"/>
      <c r="N70" s="500"/>
    </row>
    <row r="71" spans="1:14">
      <c r="A71" s="500"/>
      <c r="B71" s="500"/>
      <c r="C71" s="500"/>
      <c r="D71" s="500"/>
      <c r="E71" s="754"/>
      <c r="F71" s="754"/>
      <c r="G71" s="754"/>
      <c r="H71" s="754"/>
      <c r="I71" s="754"/>
      <c r="J71" s="754"/>
      <c r="K71" s="754"/>
      <c r="L71" s="754"/>
      <c r="M71" s="754"/>
      <c r="N71" s="754"/>
    </row>
    <row r="72" spans="1:14">
      <c r="A72" s="500"/>
      <c r="B72" s="500"/>
      <c r="C72" s="500"/>
      <c r="D72" s="500"/>
      <c r="E72" s="500"/>
      <c r="F72" s="500" t="s">
        <v>34</v>
      </c>
      <c r="G72" s="500"/>
      <c r="H72" s="500"/>
      <c r="I72" s="500"/>
      <c r="J72" s="500"/>
      <c r="K72" s="500"/>
      <c r="L72" s="753"/>
      <c r="M72" s="500"/>
      <c r="N72" s="500"/>
    </row>
    <row r="73" spans="1:14">
      <c r="A73" s="500"/>
      <c r="B73" s="500"/>
      <c r="C73" s="500"/>
      <c r="D73" s="500"/>
      <c r="E73" s="500"/>
      <c r="F73" s="500"/>
      <c r="G73" s="500"/>
      <c r="H73" s="500"/>
      <c r="I73" s="500"/>
      <c r="J73" s="500"/>
      <c r="K73" s="500"/>
      <c r="L73" s="753"/>
      <c r="M73" s="500"/>
      <c r="N73" s="500"/>
    </row>
    <row r="74" spans="1:14">
      <c r="A74" s="500"/>
      <c r="B74" s="500"/>
      <c r="C74" s="500"/>
      <c r="D74" s="500"/>
      <c r="E74" s="500"/>
      <c r="F74" s="500"/>
      <c r="G74" s="500"/>
      <c r="H74" s="500"/>
      <c r="I74" s="500"/>
      <c r="J74" s="500"/>
      <c r="K74" s="500"/>
      <c r="L74" s="753"/>
      <c r="M74" s="500"/>
      <c r="N74" s="500"/>
    </row>
    <row r="75" spans="1:14">
      <c r="L75" s="755"/>
    </row>
    <row r="80" spans="1:14" ht="8.25" customHeight="1"/>
    <row r="82" spans="12:13" ht="9" customHeight="1">
      <c r="M82" s="486"/>
    </row>
    <row r="83" spans="12:13" ht="8.25" customHeight="1">
      <c r="L83" s="729"/>
      <c r="M83" s="729"/>
    </row>
    <row r="84" spans="12:13" ht="9.75" customHeight="1"/>
  </sheetData>
  <mergeCells count="14">
    <mergeCell ref="C69:F69"/>
    <mergeCell ref="C41:L41"/>
    <mergeCell ref="C42:D43"/>
    <mergeCell ref="K43:K44"/>
    <mergeCell ref="G30:J30"/>
    <mergeCell ref="C66:J66"/>
    <mergeCell ref="K66:L66"/>
    <mergeCell ref="E43:J43"/>
    <mergeCell ref="L1:M1"/>
    <mergeCell ref="B2:D2"/>
    <mergeCell ref="C4:L4"/>
    <mergeCell ref="C5:D6"/>
    <mergeCell ref="K6:K7"/>
    <mergeCell ref="E6:J6"/>
  </mergeCells>
  <conditionalFormatting sqref="E44:J44 E7:J7">
    <cfRule type="cellIs" dxfId="8" priority="3" operator="equal">
      <formula>"jan."</formula>
    </cfRule>
  </conditionalFormatting>
  <printOptions horizontalCentered="1"/>
  <pageMargins left="0.19685039370078741" right="0.19685039370078741" top="0.19685039370078741" bottom="0.19685039370078741" header="0" footer="0"/>
  <pageSetup paperSize="9" orientation="portrait" r:id="rId1"/>
  <headerFooter alignWithMargins="0"/>
  <drawing r:id="rId2"/>
  <legacyDrawing r:id="rId3"/>
</worksheet>
</file>

<file path=xl/worksheets/sheet17.xml><?xml version="1.0" encoding="utf-8"?>
<worksheet xmlns="http://schemas.openxmlformats.org/spreadsheetml/2006/main" xmlns:r="http://schemas.openxmlformats.org/officeDocument/2006/relationships">
  <sheetPr codeName="Folha17">
    <tabColor theme="3"/>
  </sheetPr>
  <dimension ref="A1:U83"/>
  <sheetViews>
    <sheetView zoomScaleNormal="100" workbookViewId="0"/>
  </sheetViews>
  <sheetFormatPr defaultRowHeight="12.75"/>
  <cols>
    <col min="1" max="1" width="1" style="475" customWidth="1"/>
    <col min="2" max="2" width="2.5703125" style="475" customWidth="1"/>
    <col min="3" max="3" width="1.140625" style="475" customWidth="1"/>
    <col min="4" max="4" width="25.85546875" style="475" customWidth="1"/>
    <col min="5" max="10" width="7.5703125" style="486" customWidth="1"/>
    <col min="11" max="11" width="7.5703125" style="521" customWidth="1"/>
    <col min="12" max="12" width="7.5703125" style="486" customWidth="1"/>
    <col min="13" max="13" width="7.5703125" style="521" customWidth="1"/>
    <col min="14" max="14" width="2.5703125" style="475" customWidth="1"/>
    <col min="15" max="15" width="1" style="475" customWidth="1"/>
    <col min="16" max="16384" width="9.140625" style="475"/>
  </cols>
  <sheetData>
    <row r="1" spans="1:15" ht="13.5" customHeight="1">
      <c r="A1" s="470"/>
      <c r="B1" s="1664" t="s">
        <v>350</v>
      </c>
      <c r="C1" s="1664"/>
      <c r="D1" s="1664"/>
      <c r="E1" s="472"/>
      <c r="F1" s="472"/>
      <c r="G1" s="472"/>
      <c r="H1" s="472"/>
      <c r="I1" s="472"/>
      <c r="J1" s="473"/>
      <c r="K1" s="756"/>
      <c r="L1" s="756"/>
      <c r="M1" s="756"/>
      <c r="N1" s="474"/>
      <c r="O1" s="470"/>
    </row>
    <row r="2" spans="1:15" ht="6" customHeight="1">
      <c r="A2" s="470"/>
      <c r="B2" s="1785"/>
      <c r="C2" s="1785"/>
      <c r="D2" s="1785"/>
      <c r="E2" s="476"/>
      <c r="F2" s="477"/>
      <c r="G2" s="477"/>
      <c r="H2" s="477"/>
      <c r="I2" s="477"/>
      <c r="J2" s="477"/>
      <c r="K2" s="478"/>
      <c r="L2" s="477"/>
      <c r="M2" s="478"/>
      <c r="N2" s="479"/>
      <c r="O2" s="470"/>
    </row>
    <row r="3" spans="1:15" ht="13.5" customHeight="1" thickBot="1">
      <c r="A3" s="470"/>
      <c r="B3" s="480"/>
      <c r="C3" s="480"/>
      <c r="D3" s="480"/>
      <c r="E3" s="477"/>
      <c r="F3" s="477"/>
      <c r="G3" s="477"/>
      <c r="H3" s="477"/>
      <c r="I3" s="477" t="s">
        <v>34</v>
      </c>
      <c r="J3" s="477"/>
      <c r="K3" s="663"/>
      <c r="L3" s="477"/>
      <c r="M3" s="663" t="s">
        <v>73</v>
      </c>
      <c r="N3" s="481"/>
      <c r="O3" s="470"/>
    </row>
    <row r="4" spans="1:15" s="484" customFormat="1" ht="13.5" customHeight="1" thickBot="1">
      <c r="A4" s="482"/>
      <c r="B4" s="483"/>
      <c r="C4" s="1786" t="s">
        <v>0</v>
      </c>
      <c r="D4" s="1787"/>
      <c r="E4" s="1787"/>
      <c r="F4" s="1787"/>
      <c r="G4" s="1787"/>
      <c r="H4" s="1787"/>
      <c r="I4" s="1787"/>
      <c r="J4" s="1787"/>
      <c r="K4" s="1787"/>
      <c r="L4" s="1787"/>
      <c r="M4" s="1788"/>
      <c r="N4" s="481"/>
      <c r="O4" s="470"/>
    </row>
    <row r="5" spans="1:15" ht="4.5" customHeight="1">
      <c r="A5" s="470"/>
      <c r="B5" s="480"/>
      <c r="C5" s="1658" t="s">
        <v>78</v>
      </c>
      <c r="D5" s="1658"/>
      <c r="F5" s="1022"/>
      <c r="G5" s="1022"/>
      <c r="H5" s="1022"/>
      <c r="I5" s="487"/>
      <c r="J5" s="487"/>
      <c r="K5" s="487"/>
      <c r="L5" s="487"/>
      <c r="M5" s="487"/>
      <c r="N5" s="481"/>
      <c r="O5" s="470"/>
    </row>
    <row r="6" spans="1:15" ht="12" customHeight="1">
      <c r="A6" s="470"/>
      <c r="B6" s="480"/>
      <c r="C6" s="1658"/>
      <c r="D6" s="1658"/>
      <c r="E6" s="1437" t="s">
        <v>673</v>
      </c>
      <c r="F6" s="1666" t="s">
        <v>674</v>
      </c>
      <c r="G6" s="1666"/>
      <c r="H6" s="1666"/>
      <c r="I6" s="1666"/>
      <c r="J6" s="1666"/>
      <c r="K6" s="1666"/>
      <c r="L6" s="1666"/>
      <c r="M6" s="1666"/>
      <c r="N6" s="481"/>
      <c r="O6" s="470"/>
    </row>
    <row r="7" spans="1:15" s="484" customFormat="1" ht="12.75" customHeight="1">
      <c r="A7" s="482"/>
      <c r="B7" s="483"/>
      <c r="C7" s="489"/>
      <c r="D7" s="489"/>
      <c r="E7" s="805" t="s">
        <v>94</v>
      </c>
      <c r="F7" s="945" t="s">
        <v>93</v>
      </c>
      <c r="G7" s="805" t="s">
        <v>104</v>
      </c>
      <c r="H7" s="945" t="s">
        <v>103</v>
      </c>
      <c r="I7" s="944" t="s">
        <v>102</v>
      </c>
      <c r="J7" s="945" t="s">
        <v>101</v>
      </c>
      <c r="K7" s="945" t="s">
        <v>100</v>
      </c>
      <c r="L7" s="945" t="s">
        <v>99</v>
      </c>
      <c r="M7" s="945" t="s">
        <v>98</v>
      </c>
      <c r="N7" s="481"/>
      <c r="O7" s="470"/>
    </row>
    <row r="8" spans="1:15" s="493" customFormat="1" ht="13.5" customHeight="1">
      <c r="A8" s="490"/>
      <c r="B8" s="491"/>
      <c r="C8" s="1789" t="s">
        <v>146</v>
      </c>
      <c r="D8" s="1789"/>
      <c r="E8" s="492"/>
      <c r="F8" s="492"/>
      <c r="G8" s="492"/>
      <c r="H8" s="492"/>
      <c r="I8" s="492"/>
      <c r="J8" s="492"/>
      <c r="K8" s="492"/>
      <c r="L8" s="492"/>
      <c r="M8" s="492"/>
      <c r="N8" s="481"/>
      <c r="O8" s="470"/>
    </row>
    <row r="9" spans="1:15" ht="11.25" customHeight="1">
      <c r="A9" s="470"/>
      <c r="B9" s="480"/>
      <c r="C9" s="127" t="s">
        <v>147</v>
      </c>
      <c r="D9" s="494"/>
      <c r="E9" s="115">
        <v>269108</v>
      </c>
      <c r="F9" s="115">
        <v>267990</v>
      </c>
      <c r="G9" s="115">
        <v>266584</v>
      </c>
      <c r="H9" s="115">
        <v>265580</v>
      </c>
      <c r="I9" s="115">
        <v>264555</v>
      </c>
      <c r="J9" s="115">
        <v>263876</v>
      </c>
      <c r="K9" s="115">
        <v>262903</v>
      </c>
      <c r="L9" s="115">
        <v>262568</v>
      </c>
      <c r="M9" s="115">
        <v>262180</v>
      </c>
      <c r="N9" s="481"/>
      <c r="O9" s="470"/>
    </row>
    <row r="10" spans="1:15" ht="11.25" customHeight="1">
      <c r="A10" s="470"/>
      <c r="B10" s="480"/>
      <c r="C10" s="127"/>
      <c r="D10" s="495" t="s">
        <v>72</v>
      </c>
      <c r="E10" s="496">
        <v>139121</v>
      </c>
      <c r="F10" s="496">
        <v>138678</v>
      </c>
      <c r="G10" s="496">
        <v>138059</v>
      </c>
      <c r="H10" s="496">
        <v>137618</v>
      </c>
      <c r="I10" s="496">
        <v>137218</v>
      </c>
      <c r="J10" s="496">
        <v>136971</v>
      </c>
      <c r="K10" s="496">
        <v>136523</v>
      </c>
      <c r="L10" s="496">
        <v>136411</v>
      </c>
      <c r="M10" s="496">
        <v>136293</v>
      </c>
      <c r="N10" s="481"/>
      <c r="O10" s="470"/>
    </row>
    <row r="11" spans="1:15" ht="11.25" customHeight="1">
      <c r="A11" s="470"/>
      <c r="B11" s="480"/>
      <c r="C11" s="127"/>
      <c r="D11" s="495" t="s">
        <v>71</v>
      </c>
      <c r="E11" s="496">
        <v>129987</v>
      </c>
      <c r="F11" s="496">
        <v>129312</v>
      </c>
      <c r="G11" s="496">
        <v>128525</v>
      </c>
      <c r="H11" s="496">
        <v>127962</v>
      </c>
      <c r="I11" s="496">
        <v>127337</v>
      </c>
      <c r="J11" s="496">
        <v>126905</v>
      </c>
      <c r="K11" s="496">
        <v>126380</v>
      </c>
      <c r="L11" s="496">
        <v>126157</v>
      </c>
      <c r="M11" s="496">
        <v>125887</v>
      </c>
      <c r="N11" s="481"/>
      <c r="O11" s="470"/>
    </row>
    <row r="12" spans="1:15" ht="11.25" customHeight="1">
      <c r="A12" s="470"/>
      <c r="B12" s="480"/>
      <c r="C12" s="127" t="s">
        <v>148</v>
      </c>
      <c r="D12" s="494"/>
      <c r="E12" s="115">
        <v>2016728</v>
      </c>
      <c r="F12" s="115">
        <v>2018135</v>
      </c>
      <c r="G12" s="115">
        <v>2015178</v>
      </c>
      <c r="H12" s="115">
        <v>2013509</v>
      </c>
      <c r="I12" s="115">
        <v>2012528</v>
      </c>
      <c r="J12" s="115">
        <v>2011952</v>
      </c>
      <c r="K12" s="115">
        <v>2010867</v>
      </c>
      <c r="L12" s="115">
        <v>2010028</v>
      </c>
      <c r="M12" s="115">
        <v>2009440</v>
      </c>
      <c r="N12" s="481"/>
      <c r="O12" s="470"/>
    </row>
    <row r="13" spans="1:15" ht="11.25" customHeight="1">
      <c r="A13" s="470"/>
      <c r="B13" s="480"/>
      <c r="C13" s="127"/>
      <c r="D13" s="495" t="s">
        <v>72</v>
      </c>
      <c r="E13" s="496">
        <v>948350</v>
      </c>
      <c r="F13" s="496">
        <v>948614</v>
      </c>
      <c r="G13" s="496">
        <v>947029</v>
      </c>
      <c r="H13" s="496">
        <v>946356</v>
      </c>
      <c r="I13" s="496">
        <v>946166</v>
      </c>
      <c r="J13" s="496">
        <v>945855</v>
      </c>
      <c r="K13" s="496">
        <v>945347</v>
      </c>
      <c r="L13" s="496">
        <v>944883</v>
      </c>
      <c r="M13" s="496">
        <v>944665</v>
      </c>
      <c r="N13" s="481"/>
      <c r="O13" s="470"/>
    </row>
    <row r="14" spans="1:15" ht="11.25" customHeight="1">
      <c r="A14" s="470"/>
      <c r="B14" s="480"/>
      <c r="C14" s="127"/>
      <c r="D14" s="495" t="s">
        <v>71</v>
      </c>
      <c r="E14" s="496">
        <v>1068378</v>
      </c>
      <c r="F14" s="496">
        <v>1069521</v>
      </c>
      <c r="G14" s="496">
        <v>1068149</v>
      </c>
      <c r="H14" s="496">
        <v>1067153</v>
      </c>
      <c r="I14" s="496">
        <v>1066362</v>
      </c>
      <c r="J14" s="496">
        <v>1066097</v>
      </c>
      <c r="K14" s="496">
        <v>1065520</v>
      </c>
      <c r="L14" s="496">
        <v>1065145</v>
      </c>
      <c r="M14" s="496">
        <v>1064775</v>
      </c>
      <c r="N14" s="481"/>
      <c r="O14" s="470"/>
    </row>
    <row r="15" spans="1:15" ht="11.25" customHeight="1">
      <c r="A15" s="470"/>
      <c r="B15" s="480"/>
      <c r="C15" s="127" t="s">
        <v>149</v>
      </c>
      <c r="D15" s="494"/>
      <c r="E15" s="115">
        <v>712726</v>
      </c>
      <c r="F15" s="115">
        <v>715457</v>
      </c>
      <c r="G15" s="115">
        <v>714635</v>
      </c>
      <c r="H15" s="115">
        <v>714068</v>
      </c>
      <c r="I15" s="115">
        <v>716193</v>
      </c>
      <c r="J15" s="115">
        <v>717420</v>
      </c>
      <c r="K15" s="115">
        <v>717798</v>
      </c>
      <c r="L15" s="115">
        <v>720085</v>
      </c>
      <c r="M15" s="115">
        <v>719761</v>
      </c>
      <c r="N15" s="481"/>
      <c r="O15" s="470"/>
    </row>
    <row r="16" spans="1:15" ht="11.25" customHeight="1">
      <c r="A16" s="470"/>
      <c r="B16" s="480"/>
      <c r="C16" s="127"/>
      <c r="D16" s="495" t="s">
        <v>72</v>
      </c>
      <c r="E16" s="496">
        <v>130743</v>
      </c>
      <c r="F16" s="496">
        <v>131642</v>
      </c>
      <c r="G16" s="496">
        <v>131422</v>
      </c>
      <c r="H16" s="496">
        <v>131137</v>
      </c>
      <c r="I16" s="496">
        <v>131932</v>
      </c>
      <c r="J16" s="496">
        <v>132300</v>
      </c>
      <c r="K16" s="496">
        <v>132508</v>
      </c>
      <c r="L16" s="496">
        <v>133124</v>
      </c>
      <c r="M16" s="496">
        <v>133187</v>
      </c>
      <c r="N16" s="481"/>
      <c r="O16" s="470"/>
    </row>
    <row r="17" spans="1:21" ht="11.25" customHeight="1">
      <c r="A17" s="470"/>
      <c r="B17" s="480"/>
      <c r="C17" s="127"/>
      <c r="D17" s="495" t="s">
        <v>71</v>
      </c>
      <c r="E17" s="496">
        <v>581983</v>
      </c>
      <c r="F17" s="496">
        <v>583815</v>
      </c>
      <c r="G17" s="496">
        <v>583213</v>
      </c>
      <c r="H17" s="496">
        <v>582931</v>
      </c>
      <c r="I17" s="496">
        <v>584261</v>
      </c>
      <c r="J17" s="496">
        <v>585120</v>
      </c>
      <c r="K17" s="496">
        <v>585290</v>
      </c>
      <c r="L17" s="496">
        <v>586961</v>
      </c>
      <c r="M17" s="496">
        <v>586574</v>
      </c>
      <c r="N17" s="481"/>
      <c r="O17" s="470"/>
    </row>
    <row r="18" spans="1:21" ht="9.75" customHeight="1">
      <c r="A18" s="470"/>
      <c r="B18" s="480"/>
      <c r="C18" s="1790" t="s">
        <v>696</v>
      </c>
      <c r="D18" s="1790"/>
      <c r="E18" s="1790"/>
      <c r="F18" s="1790"/>
      <c r="G18" s="1790"/>
      <c r="H18" s="1790"/>
      <c r="I18" s="1790"/>
      <c r="J18" s="1790"/>
      <c r="K18" s="1790"/>
      <c r="L18" s="1790"/>
      <c r="M18" s="1790"/>
      <c r="N18" s="481"/>
      <c r="O18" s="117"/>
    </row>
    <row r="19" spans="1:21" ht="9" customHeight="1" thickBot="1">
      <c r="A19" s="470"/>
      <c r="B19" s="480"/>
      <c r="C19" s="758"/>
      <c r="D19" s="758"/>
      <c r="E19" s="758"/>
      <c r="F19" s="758"/>
      <c r="G19" s="758"/>
      <c r="H19" s="758"/>
      <c r="I19" s="758"/>
      <c r="J19" s="758"/>
      <c r="K19" s="758"/>
      <c r="L19" s="758"/>
      <c r="M19" s="758"/>
      <c r="N19" s="481"/>
      <c r="O19" s="117"/>
    </row>
    <row r="20" spans="1:21" ht="15" customHeight="1" thickBot="1">
      <c r="A20" s="470"/>
      <c r="B20" s="480"/>
      <c r="C20" s="1772" t="s">
        <v>323</v>
      </c>
      <c r="D20" s="1773"/>
      <c r="E20" s="1773"/>
      <c r="F20" s="1773"/>
      <c r="G20" s="1773"/>
      <c r="H20" s="1773"/>
      <c r="I20" s="1773"/>
      <c r="J20" s="1773"/>
      <c r="K20" s="1773"/>
      <c r="L20" s="1773"/>
      <c r="M20" s="1774"/>
      <c r="N20" s="481"/>
      <c r="O20" s="470"/>
    </row>
    <row r="21" spans="1:21" ht="9.75" customHeight="1">
      <c r="A21" s="470"/>
      <c r="B21" s="480"/>
      <c r="C21" s="118" t="s">
        <v>78</v>
      </c>
      <c r="D21" s="478"/>
      <c r="E21" s="497"/>
      <c r="F21" s="497"/>
      <c r="G21" s="497"/>
      <c r="H21" s="497"/>
      <c r="I21" s="497"/>
      <c r="J21" s="497"/>
      <c r="K21" s="497"/>
      <c r="L21" s="497"/>
      <c r="M21" s="497"/>
      <c r="N21" s="481"/>
      <c r="O21" s="470"/>
    </row>
    <row r="22" spans="1:21" ht="13.5" customHeight="1">
      <c r="A22" s="470"/>
      <c r="B22" s="480"/>
      <c r="C22" s="1789" t="s">
        <v>150</v>
      </c>
      <c r="D22" s="1789"/>
      <c r="E22" s="475"/>
      <c r="F22" s="492"/>
      <c r="G22" s="492"/>
      <c r="H22" s="492"/>
      <c r="I22" s="492"/>
      <c r="J22" s="492"/>
      <c r="K22" s="492"/>
      <c r="L22" s="492"/>
      <c r="M22" s="492"/>
      <c r="N22" s="481"/>
      <c r="O22" s="470"/>
    </row>
    <row r="23" spans="1:21" s="484" customFormat="1" ht="11.25" customHeight="1">
      <c r="A23" s="482"/>
      <c r="B23" s="483"/>
      <c r="C23" s="119" t="s">
        <v>151</v>
      </c>
      <c r="D23" s="658"/>
      <c r="E23" s="116">
        <v>1184808</v>
      </c>
      <c r="F23" s="116">
        <v>1157257</v>
      </c>
      <c r="G23" s="116">
        <v>1162929</v>
      </c>
      <c r="H23" s="116">
        <v>1167003</v>
      </c>
      <c r="I23" s="116">
        <v>1170622</v>
      </c>
      <c r="J23" s="116">
        <v>1172751</v>
      </c>
      <c r="K23" s="116">
        <v>1175950</v>
      </c>
      <c r="L23" s="116">
        <v>1181542</v>
      </c>
      <c r="M23" s="116">
        <v>1178032</v>
      </c>
      <c r="N23" s="481"/>
      <c r="O23" s="482"/>
    </row>
    <row r="24" spans="1:21" ht="11.25" customHeight="1">
      <c r="A24" s="470"/>
      <c r="B24" s="480"/>
      <c r="C24" s="1791" t="s">
        <v>366</v>
      </c>
      <c r="D24" s="1791"/>
      <c r="E24" s="116">
        <v>79246</v>
      </c>
      <c r="F24" s="116">
        <v>74332</v>
      </c>
      <c r="G24" s="116">
        <v>74816</v>
      </c>
      <c r="H24" s="116">
        <v>75264</v>
      </c>
      <c r="I24" s="116">
        <v>75612</v>
      </c>
      <c r="J24" s="116">
        <v>75779</v>
      </c>
      <c r="K24" s="116">
        <v>75893</v>
      </c>
      <c r="L24" s="116">
        <v>75782</v>
      </c>
      <c r="M24" s="116">
        <v>75377</v>
      </c>
      <c r="N24" s="498"/>
      <c r="O24" s="470"/>
    </row>
    <row r="25" spans="1:21" ht="11.25" customHeight="1">
      <c r="A25" s="470"/>
      <c r="B25" s="480"/>
      <c r="C25" s="1784" t="s">
        <v>152</v>
      </c>
      <c r="D25" s="1784"/>
      <c r="E25" s="116">
        <v>2875</v>
      </c>
      <c r="F25" s="116">
        <v>2770</v>
      </c>
      <c r="G25" s="116">
        <v>3926</v>
      </c>
      <c r="H25" s="116">
        <v>3761</v>
      </c>
      <c r="I25" s="116">
        <v>4624</v>
      </c>
      <c r="J25" s="116">
        <v>5133</v>
      </c>
      <c r="K25" s="116">
        <v>5643</v>
      </c>
      <c r="L25" s="116">
        <v>4582</v>
      </c>
      <c r="M25" s="116">
        <v>1401</v>
      </c>
      <c r="N25" s="481"/>
      <c r="O25" s="500"/>
    </row>
    <row r="26" spans="1:21" ht="11.25" customHeight="1">
      <c r="A26" s="470"/>
      <c r="B26" s="480"/>
      <c r="C26" s="1791" t="s">
        <v>153</v>
      </c>
      <c r="D26" s="1791"/>
      <c r="E26" s="120">
        <v>13144</v>
      </c>
      <c r="F26" s="120">
        <v>13140</v>
      </c>
      <c r="G26" s="120">
        <v>13153</v>
      </c>
      <c r="H26" s="120">
        <v>13153</v>
      </c>
      <c r="I26" s="120">
        <v>13161</v>
      </c>
      <c r="J26" s="120">
        <v>13153</v>
      </c>
      <c r="K26" s="120">
        <v>13147</v>
      </c>
      <c r="L26" s="120">
        <v>13134</v>
      </c>
      <c r="M26" s="120">
        <v>13109</v>
      </c>
      <c r="N26" s="481"/>
      <c r="O26" s="470"/>
    </row>
    <row r="27" spans="1:21" ht="11.25" customHeight="1">
      <c r="A27" s="470"/>
      <c r="B27" s="480"/>
      <c r="C27" s="1791" t="s">
        <v>367</v>
      </c>
      <c r="D27" s="1791"/>
      <c r="E27" s="116">
        <v>12514</v>
      </c>
      <c r="F27" s="116">
        <v>12393</v>
      </c>
      <c r="G27" s="116">
        <v>12396</v>
      </c>
      <c r="H27" s="116">
        <v>12392</v>
      </c>
      <c r="I27" s="116">
        <v>12385</v>
      </c>
      <c r="J27" s="116">
        <v>12339</v>
      </c>
      <c r="K27" s="116">
        <v>12299</v>
      </c>
      <c r="L27" s="116">
        <v>12247</v>
      </c>
      <c r="M27" s="116">
        <v>12160</v>
      </c>
      <c r="N27" s="481"/>
      <c r="O27" s="470"/>
    </row>
    <row r="28" spans="1:21" s="505" customFormat="1" ht="9.75" customHeight="1">
      <c r="A28" s="501"/>
      <c r="B28" s="502"/>
      <c r="C28" s="1790" t="s">
        <v>697</v>
      </c>
      <c r="D28" s="1790"/>
      <c r="E28" s="1790"/>
      <c r="F28" s="1790"/>
      <c r="G28" s="1790"/>
      <c r="H28" s="1790"/>
      <c r="I28" s="1790"/>
      <c r="J28" s="1790"/>
      <c r="K28" s="1790"/>
      <c r="L28" s="1790"/>
      <c r="M28" s="1790"/>
      <c r="N28" s="503"/>
      <c r="O28" s="504"/>
    </row>
    <row r="29" spans="1:21" ht="9" customHeight="1" thickBot="1">
      <c r="A29" s="470"/>
      <c r="B29" s="480"/>
      <c r="C29" s="480"/>
      <c r="D29" s="480"/>
      <c r="E29" s="477"/>
      <c r="F29" s="477"/>
      <c r="G29" s="477"/>
      <c r="H29" s="477"/>
      <c r="I29" s="477"/>
      <c r="J29" s="477"/>
      <c r="K29" s="478"/>
      <c r="L29" s="477"/>
      <c r="M29" s="478"/>
      <c r="N29" s="481"/>
      <c r="O29" s="506"/>
    </row>
    <row r="30" spans="1:21" ht="13.5" customHeight="1" thickBot="1">
      <c r="A30" s="470"/>
      <c r="B30" s="480"/>
      <c r="C30" s="1772" t="s">
        <v>1</v>
      </c>
      <c r="D30" s="1773"/>
      <c r="E30" s="1773"/>
      <c r="F30" s="1773"/>
      <c r="G30" s="1773"/>
      <c r="H30" s="1773"/>
      <c r="I30" s="1773"/>
      <c r="J30" s="1773"/>
      <c r="K30" s="1773"/>
      <c r="L30" s="1773"/>
      <c r="M30" s="1774"/>
      <c r="N30" s="481"/>
      <c r="O30" s="470"/>
    </row>
    <row r="31" spans="1:21" ht="9.75" customHeight="1">
      <c r="A31" s="470"/>
      <c r="B31" s="480"/>
      <c r="C31" s="118" t="s">
        <v>78</v>
      </c>
      <c r="D31" s="478"/>
      <c r="E31" s="507"/>
      <c r="F31" s="507"/>
      <c r="G31" s="507"/>
      <c r="H31" s="507"/>
      <c r="I31" s="507"/>
      <c r="J31" s="507"/>
      <c r="K31" s="507"/>
      <c r="L31" s="507"/>
      <c r="M31" s="507"/>
      <c r="N31" s="481"/>
      <c r="O31" s="470"/>
    </row>
    <row r="32" spans="1:21" s="512" customFormat="1" ht="13.5" customHeight="1">
      <c r="A32" s="508"/>
      <c r="B32" s="509"/>
      <c r="C32" s="1792" t="s">
        <v>345</v>
      </c>
      <c r="D32" s="1792"/>
      <c r="E32" s="510">
        <v>376922</v>
      </c>
      <c r="F32" s="510">
        <v>390481</v>
      </c>
      <c r="G32" s="510">
        <v>375718</v>
      </c>
      <c r="H32" s="510">
        <v>369033</v>
      </c>
      <c r="I32" s="510">
        <v>358748</v>
      </c>
      <c r="J32" s="510">
        <v>343272</v>
      </c>
      <c r="K32" s="510">
        <v>330132</v>
      </c>
      <c r="L32" s="510">
        <v>325048</v>
      </c>
      <c r="M32" s="510">
        <v>320447</v>
      </c>
      <c r="N32" s="511"/>
      <c r="O32" s="508"/>
      <c r="Q32" s="808"/>
      <c r="R32" s="808"/>
      <c r="S32" s="808"/>
      <c r="T32" s="808"/>
      <c r="U32" s="808"/>
    </row>
    <row r="33" spans="1:15" s="512" customFormat="1" ht="15" customHeight="1">
      <c r="A33" s="508"/>
      <c r="B33" s="509"/>
      <c r="C33" s="759" t="s">
        <v>344</v>
      </c>
      <c r="D33" s="759"/>
      <c r="E33" s="116"/>
      <c r="F33" s="116"/>
      <c r="G33" s="116"/>
      <c r="H33" s="116"/>
      <c r="I33" s="116"/>
      <c r="J33" s="116"/>
      <c r="K33" s="116"/>
      <c r="L33" s="116"/>
      <c r="M33" s="116"/>
      <c r="N33" s="511"/>
      <c r="O33" s="508"/>
    </row>
    <row r="34" spans="1:15" s="484" customFormat="1" ht="12.75" customHeight="1">
      <c r="A34" s="482"/>
      <c r="B34" s="483"/>
      <c r="C34" s="1793" t="s">
        <v>154</v>
      </c>
      <c r="D34" s="1793"/>
      <c r="E34" s="116">
        <v>309081</v>
      </c>
      <c r="F34" s="116">
        <v>319863</v>
      </c>
      <c r="G34" s="116">
        <v>305806</v>
      </c>
      <c r="H34" s="116">
        <v>299155</v>
      </c>
      <c r="I34" s="116">
        <v>289516</v>
      </c>
      <c r="J34" s="116">
        <v>277559</v>
      </c>
      <c r="K34" s="116">
        <v>266421</v>
      </c>
      <c r="L34" s="116">
        <v>263059</v>
      </c>
      <c r="M34" s="116">
        <v>260352</v>
      </c>
      <c r="N34" s="513"/>
      <c r="O34" s="482"/>
    </row>
    <row r="35" spans="1:15" s="484" customFormat="1" ht="23.25" customHeight="1">
      <c r="A35" s="482"/>
      <c r="B35" s="483"/>
      <c r="C35" s="1793" t="s">
        <v>155</v>
      </c>
      <c r="D35" s="1793"/>
      <c r="E35" s="116">
        <v>19529</v>
      </c>
      <c r="F35" s="116">
        <v>21032</v>
      </c>
      <c r="G35" s="116">
        <v>20287</v>
      </c>
      <c r="H35" s="116">
        <v>19908</v>
      </c>
      <c r="I35" s="116">
        <v>18252</v>
      </c>
      <c r="J35" s="116">
        <v>15764</v>
      </c>
      <c r="K35" s="116">
        <v>14240</v>
      </c>
      <c r="L35" s="116">
        <v>13696</v>
      </c>
      <c r="M35" s="116">
        <v>13207</v>
      </c>
      <c r="N35" s="513"/>
      <c r="O35" s="482"/>
    </row>
    <row r="36" spans="1:15" s="484" customFormat="1" ht="21.75" customHeight="1">
      <c r="A36" s="482"/>
      <c r="B36" s="483"/>
      <c r="C36" s="1793" t="s">
        <v>157</v>
      </c>
      <c r="D36" s="1793"/>
      <c r="E36" s="116">
        <v>48274</v>
      </c>
      <c r="F36" s="116">
        <v>49544</v>
      </c>
      <c r="G36" s="116">
        <v>49587</v>
      </c>
      <c r="H36" s="116">
        <v>49932</v>
      </c>
      <c r="I36" s="116">
        <v>50938</v>
      </c>
      <c r="J36" s="116">
        <v>49912</v>
      </c>
      <c r="K36" s="116">
        <v>49436</v>
      </c>
      <c r="L36" s="116">
        <v>48259</v>
      </c>
      <c r="M36" s="116">
        <v>46853</v>
      </c>
      <c r="N36" s="513"/>
      <c r="O36" s="482"/>
    </row>
    <row r="37" spans="1:15" s="484" customFormat="1" ht="20.25" customHeight="1">
      <c r="A37" s="482"/>
      <c r="B37" s="483"/>
      <c r="C37" s="1793" t="s">
        <v>158</v>
      </c>
      <c r="D37" s="1793"/>
      <c r="E37" s="116">
        <v>38</v>
      </c>
      <c r="F37" s="116">
        <v>42</v>
      </c>
      <c r="G37" s="116">
        <v>38</v>
      </c>
      <c r="H37" s="116">
        <v>38</v>
      </c>
      <c r="I37" s="116">
        <v>42</v>
      </c>
      <c r="J37" s="116">
        <v>37</v>
      </c>
      <c r="K37" s="116">
        <v>35</v>
      </c>
      <c r="L37" s="116">
        <v>34</v>
      </c>
      <c r="M37" s="116">
        <v>35</v>
      </c>
      <c r="N37" s="513"/>
      <c r="O37" s="482"/>
    </row>
    <row r="38" spans="1:15" ht="15" customHeight="1">
      <c r="A38" s="470"/>
      <c r="B38" s="480"/>
      <c r="C38" s="1792" t="s">
        <v>358</v>
      </c>
      <c r="D38" s="1792"/>
      <c r="E38" s="510"/>
      <c r="F38" s="510"/>
      <c r="G38" s="510"/>
      <c r="H38" s="510"/>
      <c r="I38" s="510"/>
      <c r="J38" s="510"/>
      <c r="K38" s="510"/>
      <c r="L38" s="510"/>
      <c r="M38" s="510"/>
      <c r="N38" s="481"/>
      <c r="O38" s="470"/>
    </row>
    <row r="39" spans="1:15" ht="10.5" customHeight="1">
      <c r="A39" s="470"/>
      <c r="B39" s="480"/>
      <c r="C39" s="127" t="s">
        <v>62</v>
      </c>
      <c r="D39" s="174"/>
      <c r="E39" s="514">
        <v>22915</v>
      </c>
      <c r="F39" s="514">
        <v>23688</v>
      </c>
      <c r="G39" s="514">
        <v>22700</v>
      </c>
      <c r="H39" s="514">
        <v>22022</v>
      </c>
      <c r="I39" s="514">
        <v>21490</v>
      </c>
      <c r="J39" s="514">
        <v>20725</v>
      </c>
      <c r="K39" s="514">
        <v>19901</v>
      </c>
      <c r="L39" s="514">
        <v>19821</v>
      </c>
      <c r="M39" s="514">
        <v>19542</v>
      </c>
      <c r="N39" s="481"/>
      <c r="O39" s="470">
        <v>24716</v>
      </c>
    </row>
    <row r="40" spans="1:15" ht="10.5" customHeight="1">
      <c r="A40" s="470"/>
      <c r="B40" s="480"/>
      <c r="C40" s="127" t="s">
        <v>55</v>
      </c>
      <c r="D40" s="174"/>
      <c r="E40" s="514">
        <v>4716</v>
      </c>
      <c r="F40" s="514">
        <v>4930</v>
      </c>
      <c r="G40" s="514">
        <v>4902</v>
      </c>
      <c r="H40" s="514">
        <v>4913</v>
      </c>
      <c r="I40" s="514">
        <v>4694</v>
      </c>
      <c r="J40" s="514">
        <v>4418</v>
      </c>
      <c r="K40" s="514">
        <v>4090</v>
      </c>
      <c r="L40" s="514">
        <v>4031</v>
      </c>
      <c r="M40" s="514">
        <v>4012</v>
      </c>
      <c r="N40" s="481"/>
      <c r="O40" s="470">
        <v>5505</v>
      </c>
    </row>
    <row r="41" spans="1:15" ht="10.5" customHeight="1">
      <c r="A41" s="470"/>
      <c r="B41" s="480"/>
      <c r="C41" s="127" t="s">
        <v>64</v>
      </c>
      <c r="D41" s="174"/>
      <c r="E41" s="514">
        <v>31190</v>
      </c>
      <c r="F41" s="514">
        <v>32293</v>
      </c>
      <c r="G41" s="514">
        <v>30776</v>
      </c>
      <c r="H41" s="514">
        <v>30260</v>
      </c>
      <c r="I41" s="514">
        <v>29564</v>
      </c>
      <c r="J41" s="514">
        <v>28496</v>
      </c>
      <c r="K41" s="514">
        <v>27475</v>
      </c>
      <c r="L41" s="514">
        <v>26951</v>
      </c>
      <c r="M41" s="514">
        <v>27092</v>
      </c>
      <c r="N41" s="481"/>
      <c r="O41" s="470">
        <v>35834</v>
      </c>
    </row>
    <row r="42" spans="1:15" ht="10.5" customHeight="1">
      <c r="A42" s="470"/>
      <c r="B42" s="480"/>
      <c r="C42" s="127" t="s">
        <v>66</v>
      </c>
      <c r="D42" s="174"/>
      <c r="E42" s="514">
        <v>3077</v>
      </c>
      <c r="F42" s="514">
        <v>3196</v>
      </c>
      <c r="G42" s="514">
        <v>3157</v>
      </c>
      <c r="H42" s="514">
        <v>3110</v>
      </c>
      <c r="I42" s="514">
        <v>3057</v>
      </c>
      <c r="J42" s="514">
        <v>2948</v>
      </c>
      <c r="K42" s="514">
        <v>2781</v>
      </c>
      <c r="L42" s="514">
        <v>2756</v>
      </c>
      <c r="M42" s="514">
        <v>2844</v>
      </c>
      <c r="N42" s="481"/>
      <c r="O42" s="470">
        <v>3304</v>
      </c>
    </row>
    <row r="43" spans="1:15" ht="10.5" customHeight="1">
      <c r="A43" s="470"/>
      <c r="B43" s="480"/>
      <c r="C43" s="127" t="s">
        <v>75</v>
      </c>
      <c r="D43" s="174"/>
      <c r="E43" s="514">
        <v>5914</v>
      </c>
      <c r="F43" s="514">
        <v>6062</v>
      </c>
      <c r="G43" s="514">
        <v>5874</v>
      </c>
      <c r="H43" s="514">
        <v>5799</v>
      </c>
      <c r="I43" s="514">
        <v>5632</v>
      </c>
      <c r="J43" s="514">
        <v>5491</v>
      </c>
      <c r="K43" s="514">
        <v>5340</v>
      </c>
      <c r="L43" s="514">
        <v>5320</v>
      </c>
      <c r="M43" s="514">
        <v>5393</v>
      </c>
      <c r="N43" s="481"/>
      <c r="O43" s="470">
        <v>6334</v>
      </c>
    </row>
    <row r="44" spans="1:15" ht="10.5" customHeight="1">
      <c r="A44" s="470"/>
      <c r="B44" s="480"/>
      <c r="C44" s="127" t="s">
        <v>61</v>
      </c>
      <c r="D44" s="174"/>
      <c r="E44" s="514">
        <v>12187</v>
      </c>
      <c r="F44" s="514">
        <v>12594</v>
      </c>
      <c r="G44" s="514">
        <v>12233</v>
      </c>
      <c r="H44" s="514">
        <v>12203</v>
      </c>
      <c r="I44" s="514">
        <v>12012</v>
      </c>
      <c r="J44" s="514">
        <v>11473</v>
      </c>
      <c r="K44" s="514">
        <v>11012</v>
      </c>
      <c r="L44" s="514">
        <v>10738</v>
      </c>
      <c r="M44" s="514">
        <v>10473</v>
      </c>
      <c r="N44" s="481"/>
      <c r="O44" s="470">
        <v>14052</v>
      </c>
    </row>
    <row r="45" spans="1:15" ht="10.5" customHeight="1">
      <c r="A45" s="470"/>
      <c r="B45" s="480"/>
      <c r="C45" s="127" t="s">
        <v>56</v>
      </c>
      <c r="D45" s="174"/>
      <c r="E45" s="514">
        <v>5364</v>
      </c>
      <c r="F45" s="514">
        <v>5416</v>
      </c>
      <c r="G45" s="514">
        <v>5219</v>
      </c>
      <c r="H45" s="514">
        <v>5189</v>
      </c>
      <c r="I45" s="514">
        <v>5169</v>
      </c>
      <c r="J45" s="514">
        <v>4892</v>
      </c>
      <c r="K45" s="514">
        <v>4625</v>
      </c>
      <c r="L45" s="514">
        <v>4715</v>
      </c>
      <c r="M45" s="514">
        <v>4799</v>
      </c>
      <c r="N45" s="481"/>
      <c r="O45" s="470">
        <v>5973</v>
      </c>
    </row>
    <row r="46" spans="1:15" ht="10.5" customHeight="1">
      <c r="A46" s="470"/>
      <c r="B46" s="480"/>
      <c r="C46" s="127" t="s">
        <v>74</v>
      </c>
      <c r="D46" s="174"/>
      <c r="E46" s="514">
        <v>22680</v>
      </c>
      <c r="F46" s="514">
        <v>24576</v>
      </c>
      <c r="G46" s="514">
        <v>24007</v>
      </c>
      <c r="H46" s="514">
        <v>22833</v>
      </c>
      <c r="I46" s="514">
        <v>20079</v>
      </c>
      <c r="J46" s="514">
        <v>16823</v>
      </c>
      <c r="K46" s="514">
        <v>14553</v>
      </c>
      <c r="L46" s="514">
        <v>13151</v>
      </c>
      <c r="M46" s="514">
        <v>12385</v>
      </c>
      <c r="N46" s="481"/>
      <c r="O46" s="470">
        <v>26102</v>
      </c>
    </row>
    <row r="47" spans="1:15" ht="10.5" customHeight="1">
      <c r="A47" s="470"/>
      <c r="B47" s="480"/>
      <c r="C47" s="127" t="s">
        <v>76</v>
      </c>
      <c r="D47" s="174"/>
      <c r="E47" s="514">
        <v>3992</v>
      </c>
      <c r="F47" s="514">
        <v>4144</v>
      </c>
      <c r="G47" s="514">
        <v>4023</v>
      </c>
      <c r="H47" s="514">
        <v>3921</v>
      </c>
      <c r="I47" s="514">
        <v>3762</v>
      </c>
      <c r="J47" s="514">
        <v>3656</v>
      </c>
      <c r="K47" s="514">
        <v>3516</v>
      </c>
      <c r="L47" s="514">
        <v>3494</v>
      </c>
      <c r="M47" s="514">
        <v>3509</v>
      </c>
      <c r="N47" s="481"/>
      <c r="O47" s="470">
        <v>4393</v>
      </c>
    </row>
    <row r="48" spans="1:15" ht="10.5" customHeight="1">
      <c r="A48" s="470"/>
      <c r="B48" s="480"/>
      <c r="C48" s="127" t="s">
        <v>60</v>
      </c>
      <c r="D48" s="174"/>
      <c r="E48" s="514">
        <v>14533</v>
      </c>
      <c r="F48" s="514">
        <v>15365</v>
      </c>
      <c r="G48" s="514">
        <v>14394</v>
      </c>
      <c r="H48" s="514">
        <v>14076</v>
      </c>
      <c r="I48" s="514">
        <v>13559</v>
      </c>
      <c r="J48" s="514">
        <v>12887</v>
      </c>
      <c r="K48" s="514">
        <v>12274</v>
      </c>
      <c r="L48" s="514">
        <v>12039</v>
      </c>
      <c r="M48" s="514">
        <v>11506</v>
      </c>
      <c r="N48" s="481"/>
      <c r="O48" s="470">
        <v>16923</v>
      </c>
    </row>
    <row r="49" spans="1:15" ht="10.5" customHeight="1">
      <c r="A49" s="470"/>
      <c r="B49" s="480"/>
      <c r="C49" s="127" t="s">
        <v>59</v>
      </c>
      <c r="D49" s="174"/>
      <c r="E49" s="514">
        <v>74678</v>
      </c>
      <c r="F49" s="514">
        <v>76352</v>
      </c>
      <c r="G49" s="514">
        <v>73287</v>
      </c>
      <c r="H49" s="514">
        <v>72246</v>
      </c>
      <c r="I49" s="514">
        <v>71166</v>
      </c>
      <c r="J49" s="514">
        <v>68870</v>
      </c>
      <c r="K49" s="514">
        <v>67421</v>
      </c>
      <c r="L49" s="514">
        <v>66291</v>
      </c>
      <c r="M49" s="514">
        <v>64778</v>
      </c>
      <c r="N49" s="481"/>
      <c r="O49" s="470">
        <v>81201</v>
      </c>
    </row>
    <row r="50" spans="1:15" ht="10.5" customHeight="1">
      <c r="A50" s="470"/>
      <c r="B50" s="480"/>
      <c r="C50" s="127" t="s">
        <v>57</v>
      </c>
      <c r="D50" s="174"/>
      <c r="E50" s="514">
        <v>3562</v>
      </c>
      <c r="F50" s="514">
        <v>3816</v>
      </c>
      <c r="G50" s="514">
        <v>3673</v>
      </c>
      <c r="H50" s="514">
        <v>3635</v>
      </c>
      <c r="I50" s="514">
        <v>3562</v>
      </c>
      <c r="J50" s="514">
        <v>3379</v>
      </c>
      <c r="K50" s="514">
        <v>3217</v>
      </c>
      <c r="L50" s="514">
        <v>3224</v>
      </c>
      <c r="M50" s="514">
        <v>3276</v>
      </c>
      <c r="N50" s="481"/>
      <c r="O50" s="470">
        <v>4403</v>
      </c>
    </row>
    <row r="51" spans="1:15" ht="10.5" customHeight="1">
      <c r="A51" s="470"/>
      <c r="B51" s="480"/>
      <c r="C51" s="127" t="s">
        <v>63</v>
      </c>
      <c r="D51" s="174"/>
      <c r="E51" s="514">
        <v>80081</v>
      </c>
      <c r="F51" s="514">
        <v>82789</v>
      </c>
      <c r="G51" s="514">
        <v>79662</v>
      </c>
      <c r="H51" s="514">
        <v>78422</v>
      </c>
      <c r="I51" s="514">
        <v>76769</v>
      </c>
      <c r="J51" s="514">
        <v>74437</v>
      </c>
      <c r="K51" s="514">
        <v>72011</v>
      </c>
      <c r="L51" s="514">
        <v>72276</v>
      </c>
      <c r="M51" s="514">
        <v>71363</v>
      </c>
      <c r="N51" s="481"/>
      <c r="O51" s="470">
        <v>88638</v>
      </c>
    </row>
    <row r="52" spans="1:15" ht="10.5" customHeight="1">
      <c r="A52" s="470"/>
      <c r="B52" s="480"/>
      <c r="C52" s="127" t="s">
        <v>79</v>
      </c>
      <c r="D52" s="174"/>
      <c r="E52" s="514">
        <v>16366</v>
      </c>
      <c r="F52" s="514">
        <v>16998</v>
      </c>
      <c r="G52" s="514">
        <v>16096</v>
      </c>
      <c r="H52" s="514">
        <v>15719</v>
      </c>
      <c r="I52" s="514">
        <v>14971</v>
      </c>
      <c r="J52" s="514">
        <v>14132</v>
      </c>
      <c r="K52" s="514">
        <v>13393</v>
      </c>
      <c r="L52" s="514">
        <v>12907</v>
      </c>
      <c r="M52" s="514">
        <v>12868</v>
      </c>
      <c r="N52" s="481"/>
      <c r="O52" s="470">
        <v>18640</v>
      </c>
    </row>
    <row r="53" spans="1:15" ht="10.5" customHeight="1">
      <c r="A53" s="470"/>
      <c r="B53" s="480"/>
      <c r="C53" s="127" t="s">
        <v>58</v>
      </c>
      <c r="D53" s="174"/>
      <c r="E53" s="514">
        <v>32596</v>
      </c>
      <c r="F53" s="514">
        <v>33747</v>
      </c>
      <c r="G53" s="514">
        <v>32182</v>
      </c>
      <c r="H53" s="514">
        <v>31713</v>
      </c>
      <c r="I53" s="514">
        <v>30778</v>
      </c>
      <c r="J53" s="514">
        <v>30150</v>
      </c>
      <c r="K53" s="514">
        <v>29269</v>
      </c>
      <c r="L53" s="514">
        <v>28605</v>
      </c>
      <c r="M53" s="514">
        <v>28404</v>
      </c>
      <c r="N53" s="481"/>
      <c r="O53" s="470">
        <v>35533</v>
      </c>
    </row>
    <row r="54" spans="1:15" ht="10.5" customHeight="1">
      <c r="A54" s="470"/>
      <c r="B54" s="480"/>
      <c r="C54" s="127" t="s">
        <v>65</v>
      </c>
      <c r="D54" s="174"/>
      <c r="E54" s="514">
        <v>5917</v>
      </c>
      <c r="F54" s="514">
        <v>6033</v>
      </c>
      <c r="G54" s="514">
        <v>5893</v>
      </c>
      <c r="H54" s="514">
        <v>5861</v>
      </c>
      <c r="I54" s="514">
        <v>5966</v>
      </c>
      <c r="J54" s="514">
        <v>5713</v>
      </c>
      <c r="K54" s="514">
        <v>5558</v>
      </c>
      <c r="L54" s="514">
        <v>5418</v>
      </c>
      <c r="M54" s="514">
        <v>5505</v>
      </c>
      <c r="N54" s="481"/>
      <c r="O54" s="470">
        <v>6979</v>
      </c>
    </row>
    <row r="55" spans="1:15" ht="10.5" customHeight="1">
      <c r="A55" s="470"/>
      <c r="B55" s="480"/>
      <c r="C55" s="127" t="s">
        <v>67</v>
      </c>
      <c r="D55" s="174"/>
      <c r="E55" s="514">
        <v>5184</v>
      </c>
      <c r="F55" s="514">
        <v>5364</v>
      </c>
      <c r="G55" s="514">
        <v>5238</v>
      </c>
      <c r="H55" s="514">
        <v>5131</v>
      </c>
      <c r="I55" s="514">
        <v>4944</v>
      </c>
      <c r="J55" s="514">
        <v>4756</v>
      </c>
      <c r="K55" s="514">
        <v>4530</v>
      </c>
      <c r="L55" s="514">
        <v>4616</v>
      </c>
      <c r="M55" s="514">
        <v>4614</v>
      </c>
      <c r="N55" s="481"/>
      <c r="O55" s="470">
        <v>5622</v>
      </c>
    </row>
    <row r="56" spans="1:15" ht="10.5" customHeight="1">
      <c r="A56" s="470"/>
      <c r="B56" s="480"/>
      <c r="C56" s="127" t="s">
        <v>77</v>
      </c>
      <c r="D56" s="174"/>
      <c r="E56" s="514">
        <v>10996</v>
      </c>
      <c r="F56" s="514">
        <v>11787</v>
      </c>
      <c r="G56" s="514">
        <v>11336</v>
      </c>
      <c r="H56" s="514">
        <v>11042</v>
      </c>
      <c r="I56" s="514">
        <v>10519</v>
      </c>
      <c r="J56" s="514">
        <v>10149</v>
      </c>
      <c r="K56" s="514">
        <v>9795</v>
      </c>
      <c r="L56" s="514">
        <v>9756</v>
      </c>
      <c r="M56" s="514">
        <v>9917</v>
      </c>
      <c r="N56" s="481"/>
      <c r="O56" s="470">
        <v>12225</v>
      </c>
    </row>
    <row r="57" spans="1:15" ht="10.5" customHeight="1">
      <c r="A57" s="470"/>
      <c r="B57" s="480"/>
      <c r="C57" s="127" t="s">
        <v>141</v>
      </c>
      <c r="D57" s="174"/>
      <c r="E57" s="514">
        <v>8464</v>
      </c>
      <c r="F57" s="514">
        <v>8741</v>
      </c>
      <c r="G57" s="514">
        <v>8669</v>
      </c>
      <c r="H57" s="514">
        <v>8550</v>
      </c>
      <c r="I57" s="514">
        <v>8538</v>
      </c>
      <c r="J57" s="514">
        <v>8203</v>
      </c>
      <c r="K57" s="514">
        <v>7905</v>
      </c>
      <c r="L57" s="514">
        <v>7722</v>
      </c>
      <c r="M57" s="514">
        <v>7567</v>
      </c>
      <c r="N57" s="481"/>
      <c r="O57" s="470">
        <v>8291</v>
      </c>
    </row>
    <row r="58" spans="1:15" ht="10.5" customHeight="1">
      <c r="A58" s="470"/>
      <c r="B58" s="480"/>
      <c r="C58" s="127" t="s">
        <v>142</v>
      </c>
      <c r="D58" s="174"/>
      <c r="E58" s="514">
        <v>10686</v>
      </c>
      <c r="F58" s="514">
        <v>10570</v>
      </c>
      <c r="G58" s="514">
        <v>10445</v>
      </c>
      <c r="H58" s="514">
        <v>10367</v>
      </c>
      <c r="I58" s="514">
        <v>10259</v>
      </c>
      <c r="J58" s="514">
        <v>9810</v>
      </c>
      <c r="K58" s="514">
        <v>9563</v>
      </c>
      <c r="L58" s="514">
        <v>9234</v>
      </c>
      <c r="M58" s="514">
        <v>8986</v>
      </c>
      <c r="N58" s="481"/>
      <c r="O58" s="470">
        <v>12043</v>
      </c>
    </row>
    <row r="59" spans="1:15" s="512" customFormat="1" ht="15" customHeight="1">
      <c r="A59" s="508"/>
      <c r="B59" s="509"/>
      <c r="C59" s="759" t="s">
        <v>159</v>
      </c>
      <c r="D59" s="759"/>
      <c r="E59" s="510"/>
      <c r="F59" s="510"/>
      <c r="G59" s="510"/>
      <c r="H59" s="510"/>
      <c r="I59" s="510"/>
      <c r="J59" s="510"/>
      <c r="K59" s="510"/>
      <c r="L59" s="510"/>
      <c r="M59" s="510"/>
      <c r="N59" s="511"/>
      <c r="O59" s="508"/>
    </row>
    <row r="60" spans="1:15" s="484" customFormat="1" ht="13.5" customHeight="1">
      <c r="A60" s="482"/>
      <c r="B60" s="483"/>
      <c r="C60" s="1793" t="s">
        <v>160</v>
      </c>
      <c r="D60" s="1793"/>
      <c r="E60" s="515">
        <v>478.09</v>
      </c>
      <c r="F60" s="515">
        <v>470.19</v>
      </c>
      <c r="G60" s="515">
        <v>472.61</v>
      </c>
      <c r="H60" s="515">
        <v>468.93</v>
      </c>
      <c r="I60" s="515">
        <v>465.06</v>
      </c>
      <c r="J60" s="515">
        <v>464.55</v>
      </c>
      <c r="K60" s="515">
        <v>464.61</v>
      </c>
      <c r="L60" s="515">
        <v>463.53</v>
      </c>
      <c r="M60" s="515">
        <v>465.95</v>
      </c>
      <c r="N60" s="513"/>
      <c r="O60" s="482">
        <v>491.25</v>
      </c>
    </row>
    <row r="61" spans="1:15" ht="9.75" customHeight="1">
      <c r="A61" s="470"/>
      <c r="B61" s="480"/>
      <c r="C61" s="1790" t="s">
        <v>698</v>
      </c>
      <c r="D61" s="1790"/>
      <c r="E61" s="1790"/>
      <c r="F61" s="1790"/>
      <c r="G61" s="1790"/>
      <c r="H61" s="1790"/>
      <c r="I61" s="1790"/>
      <c r="J61" s="1790"/>
      <c r="K61" s="1790"/>
      <c r="L61" s="1790"/>
      <c r="M61" s="1790"/>
      <c r="N61" s="481"/>
      <c r="O61" s="470"/>
    </row>
    <row r="62" spans="1:15" ht="9" customHeight="1" thickBot="1">
      <c r="A62" s="470"/>
      <c r="B62" s="480"/>
      <c r="C62" s="422"/>
      <c r="D62" s="422"/>
      <c r="E62" s="422"/>
      <c r="F62" s="422"/>
      <c r="G62" s="422"/>
      <c r="H62" s="422"/>
      <c r="I62" s="422"/>
      <c r="J62" s="422"/>
      <c r="K62" s="422"/>
      <c r="L62" s="422"/>
      <c r="M62" s="422"/>
      <c r="N62" s="481"/>
      <c r="O62" s="470"/>
    </row>
    <row r="63" spans="1:15" ht="13.5" customHeight="1" thickBot="1">
      <c r="A63" s="470"/>
      <c r="B63" s="480"/>
      <c r="C63" s="1772" t="s">
        <v>22</v>
      </c>
      <c r="D63" s="1773"/>
      <c r="E63" s="1773"/>
      <c r="F63" s="1773"/>
      <c r="G63" s="1773"/>
      <c r="H63" s="1773"/>
      <c r="I63" s="1773"/>
      <c r="J63" s="1773"/>
      <c r="K63" s="1773"/>
      <c r="L63" s="1773"/>
      <c r="M63" s="1774"/>
      <c r="N63" s="481"/>
      <c r="O63" s="470"/>
    </row>
    <row r="64" spans="1:15" ht="9.75" customHeight="1">
      <c r="A64" s="470"/>
      <c r="B64" s="480"/>
      <c r="C64" s="121" t="s">
        <v>78</v>
      </c>
      <c r="D64" s="499"/>
      <c r="E64" s="517"/>
      <c r="F64" s="517"/>
      <c r="G64" s="517"/>
      <c r="H64" s="517"/>
      <c r="I64" s="517"/>
      <c r="J64" s="517"/>
      <c r="K64" s="517"/>
      <c r="L64" s="517"/>
      <c r="M64" s="517"/>
      <c r="N64" s="481"/>
      <c r="O64" s="470"/>
    </row>
    <row r="65" spans="1:15" ht="13.5" customHeight="1">
      <c r="A65" s="470"/>
      <c r="B65" s="480"/>
      <c r="C65" s="1789" t="s">
        <v>156</v>
      </c>
      <c r="D65" s="1789"/>
      <c r="E65" s="510">
        <f t="shared" ref="E65:L65" si="0">+E66+E67</f>
        <v>93715</v>
      </c>
      <c r="F65" s="510">
        <f t="shared" si="0"/>
        <v>104773</v>
      </c>
      <c r="G65" s="510">
        <f t="shared" si="0"/>
        <v>106062</v>
      </c>
      <c r="H65" s="510">
        <f t="shared" si="0"/>
        <v>99002</v>
      </c>
      <c r="I65" s="510">
        <f t="shared" si="0"/>
        <v>108380</v>
      </c>
      <c r="J65" s="510">
        <f t="shared" si="0"/>
        <v>87475</v>
      </c>
      <c r="K65" s="510">
        <f t="shared" si="0"/>
        <v>94736</v>
      </c>
      <c r="L65" s="510">
        <f t="shared" si="0"/>
        <v>104981</v>
      </c>
      <c r="M65" s="510">
        <f t="shared" ref="M65" si="1">+M66+M67</f>
        <v>91098</v>
      </c>
      <c r="N65" s="481"/>
      <c r="O65" s="470"/>
    </row>
    <row r="66" spans="1:15" ht="11.25" customHeight="1">
      <c r="A66" s="470"/>
      <c r="B66" s="480"/>
      <c r="C66" s="127" t="s">
        <v>72</v>
      </c>
      <c r="D66" s="757"/>
      <c r="E66" s="514">
        <v>37388</v>
      </c>
      <c r="F66" s="514">
        <v>41764</v>
      </c>
      <c r="G66" s="514">
        <v>41775</v>
      </c>
      <c r="H66" s="514">
        <v>39250</v>
      </c>
      <c r="I66" s="514">
        <v>42900</v>
      </c>
      <c r="J66" s="514">
        <v>35001</v>
      </c>
      <c r="K66" s="514">
        <v>37591</v>
      </c>
      <c r="L66" s="514">
        <v>41709</v>
      </c>
      <c r="M66" s="514">
        <v>36516</v>
      </c>
      <c r="N66" s="481"/>
      <c r="O66" s="470"/>
    </row>
    <row r="67" spans="1:15" ht="11.25" customHeight="1">
      <c r="A67" s="470"/>
      <c r="B67" s="480"/>
      <c r="C67" s="127" t="s">
        <v>71</v>
      </c>
      <c r="D67" s="757"/>
      <c r="E67" s="514">
        <v>56327</v>
      </c>
      <c r="F67" s="514">
        <v>63009</v>
      </c>
      <c r="G67" s="514">
        <v>64287</v>
      </c>
      <c r="H67" s="514">
        <v>59752</v>
      </c>
      <c r="I67" s="514">
        <v>65480</v>
      </c>
      <c r="J67" s="514">
        <v>52474</v>
      </c>
      <c r="K67" s="514">
        <v>57145</v>
      </c>
      <c r="L67" s="514">
        <v>63272</v>
      </c>
      <c r="M67" s="514">
        <v>54582</v>
      </c>
      <c r="N67" s="481"/>
      <c r="O67" s="470">
        <v>58328</v>
      </c>
    </row>
    <row r="68" spans="1:15" s="512" customFormat="1" ht="12" customHeight="1">
      <c r="A68" s="508"/>
      <c r="B68" s="509"/>
      <c r="C68" s="1790" t="s">
        <v>695</v>
      </c>
      <c r="D68" s="1790"/>
      <c r="E68" s="1790"/>
      <c r="F68" s="1790"/>
      <c r="G68" s="1790"/>
      <c r="H68" s="1790"/>
      <c r="I68" s="1790" t="s">
        <v>497</v>
      </c>
      <c r="J68" s="1790"/>
      <c r="K68" s="1790"/>
      <c r="L68" s="1790"/>
      <c r="M68" s="1790"/>
      <c r="N68" s="481"/>
      <c r="O68" s="508"/>
    </row>
    <row r="69" spans="1:15" ht="13.5" customHeight="1">
      <c r="A69" s="470"/>
      <c r="B69" s="480"/>
      <c r="C69" s="518" t="s">
        <v>402</v>
      </c>
      <c r="D69" s="122"/>
      <c r="E69" s="122"/>
      <c r="F69" s="122"/>
      <c r="G69" s="853" t="s">
        <v>145</v>
      </c>
      <c r="H69" s="122"/>
      <c r="I69" s="122"/>
      <c r="J69" s="122"/>
      <c r="K69" s="122"/>
      <c r="L69" s="122"/>
      <c r="M69" s="122"/>
      <c r="N69" s="481"/>
      <c r="O69" s="470"/>
    </row>
    <row r="70" spans="1:15" ht="9" customHeight="1">
      <c r="A70" s="470"/>
      <c r="B70" s="480"/>
      <c r="C70" s="1794" t="s">
        <v>246</v>
      </c>
      <c r="D70" s="1794"/>
      <c r="E70" s="1794"/>
      <c r="F70" s="1794"/>
      <c r="G70" s="1794"/>
      <c r="H70" s="1794"/>
      <c r="I70" s="1794"/>
      <c r="J70" s="1794"/>
      <c r="K70" s="1794"/>
      <c r="L70" s="1794"/>
      <c r="M70" s="1794"/>
      <c r="N70" s="481"/>
      <c r="O70" s="470"/>
    </row>
    <row r="71" spans="1:15" ht="9" customHeight="1">
      <c r="A71" s="470"/>
      <c r="B71" s="480"/>
      <c r="C71" s="906" t="s">
        <v>247</v>
      </c>
      <c r="D71" s="906"/>
      <c r="E71" s="906"/>
      <c r="F71" s="906"/>
      <c r="G71" s="906"/>
      <c r="H71" s="906"/>
      <c r="I71" s="906"/>
      <c r="K71" s="1794"/>
      <c r="L71" s="1794"/>
      <c r="M71" s="1794"/>
      <c r="N71" s="1795"/>
      <c r="O71" s="470"/>
    </row>
    <row r="72" spans="1:15" ht="13.5" customHeight="1">
      <c r="A72" s="470"/>
      <c r="B72" s="480"/>
      <c r="C72" s="470"/>
      <c r="D72" s="470"/>
      <c r="E72" s="477"/>
      <c r="F72" s="477"/>
      <c r="G72" s="477"/>
      <c r="H72" s="477"/>
      <c r="I72" s="477"/>
      <c r="J72" s="477"/>
      <c r="K72" s="1663">
        <v>41913</v>
      </c>
      <c r="L72" s="1663"/>
      <c r="M72" s="1663"/>
      <c r="N72" s="520">
        <v>19</v>
      </c>
      <c r="O72" s="477"/>
    </row>
    <row r="73" spans="1:15" ht="13.5" customHeight="1"/>
    <row r="76" spans="1:15" ht="4.5" customHeight="1"/>
    <row r="79" spans="1:15" ht="8.25" customHeight="1"/>
    <row r="81" spans="11:14" ht="9" customHeight="1">
      <c r="N81" s="486"/>
    </row>
    <row r="82" spans="11:14" ht="8.25" customHeight="1">
      <c r="K82" s="486"/>
      <c r="M82" s="1659"/>
      <c r="N82" s="1659"/>
    </row>
    <row r="83" spans="11:14" ht="9.75" customHeight="1"/>
  </sheetData>
  <mergeCells count="31">
    <mergeCell ref="M82:N82"/>
    <mergeCell ref="C63:M63"/>
    <mergeCell ref="C65:D65"/>
    <mergeCell ref="C70:M70"/>
    <mergeCell ref="K72:M72"/>
    <mergeCell ref="K71:N71"/>
    <mergeCell ref="C68:H68"/>
    <mergeCell ref="I68:M68"/>
    <mergeCell ref="C61:M61"/>
    <mergeCell ref="C26:D26"/>
    <mergeCell ref="C27:D27"/>
    <mergeCell ref="C28:M28"/>
    <mergeCell ref="C30:M30"/>
    <mergeCell ref="C32:D32"/>
    <mergeCell ref="C34:D34"/>
    <mergeCell ref="C35:D35"/>
    <mergeCell ref="C36:D36"/>
    <mergeCell ref="C37:D37"/>
    <mergeCell ref="C38:D38"/>
    <mergeCell ref="C60:D60"/>
    <mergeCell ref="C25:D25"/>
    <mergeCell ref="B1:D1"/>
    <mergeCell ref="B2:D2"/>
    <mergeCell ref="C4:M4"/>
    <mergeCell ref="C5:D6"/>
    <mergeCell ref="C8:D8"/>
    <mergeCell ref="C18:M18"/>
    <mergeCell ref="C20:M20"/>
    <mergeCell ref="C22:D22"/>
    <mergeCell ref="C24:D24"/>
    <mergeCell ref="F6:M6"/>
  </mergeCells>
  <conditionalFormatting sqref="E7:M7">
    <cfRule type="cellIs" dxfId="7"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dimension ref="A1:AF336"/>
  <sheetViews>
    <sheetView zoomScaleNormal="100" workbookViewId="0"/>
  </sheetViews>
  <sheetFormatPr defaultRowHeight="12.75"/>
  <cols>
    <col min="1" max="1" width="0.85546875" style="475" customWidth="1"/>
    <col min="2" max="2" width="2.5703125" style="475" customWidth="1"/>
    <col min="3" max="3" width="0.7109375" style="475" customWidth="1"/>
    <col min="4" max="4" width="31.7109375" style="475" customWidth="1"/>
    <col min="5" max="7" width="4.7109375" style="1537" customWidth="1"/>
    <col min="8" max="11" width="4.7109375" style="1536" customWidth="1"/>
    <col min="12" max="13" width="4.7109375" style="1537" customWidth="1"/>
    <col min="14" max="15" width="4.7109375" style="1536" customWidth="1"/>
    <col min="16" max="17" width="4.7109375" style="1537" customWidth="1"/>
    <col min="18" max="18" width="2.42578125" style="1538" customWidth="1"/>
    <col min="19" max="19" width="0.85546875" style="475" customWidth="1"/>
    <col min="20" max="16384" width="9.140625" style="475"/>
  </cols>
  <sheetData>
    <row r="1" spans="1:32" ht="13.5" customHeight="1">
      <c r="A1" s="470"/>
      <c r="B1" s="1439"/>
      <c r="C1" s="1439"/>
      <c r="E1" s="1798" t="s">
        <v>717</v>
      </c>
      <c r="F1" s="1798"/>
      <c r="G1" s="1798"/>
      <c r="H1" s="1798"/>
      <c r="I1" s="1798"/>
      <c r="J1" s="1798"/>
      <c r="K1" s="1798"/>
      <c r="L1" s="1798"/>
      <c r="M1" s="1798"/>
      <c r="N1" s="1798"/>
      <c r="O1" s="1798"/>
      <c r="P1" s="1798"/>
      <c r="Q1" s="1798"/>
      <c r="R1" s="1464"/>
      <c r="S1" s="470"/>
    </row>
    <row r="2" spans="1:32" ht="6" customHeight="1">
      <c r="A2" s="470"/>
      <c r="B2" s="1440"/>
      <c r="C2" s="1441"/>
      <c r="D2" s="1441"/>
      <c r="E2" s="1465"/>
      <c r="F2" s="1465"/>
      <c r="G2" s="1465"/>
      <c r="H2" s="1466"/>
      <c r="I2" s="1466"/>
      <c r="J2" s="1466"/>
      <c r="K2" s="1466"/>
      <c r="L2" s="1465"/>
      <c r="M2" s="1465"/>
      <c r="N2" s="1466"/>
      <c r="O2" s="1466"/>
      <c r="P2" s="1465"/>
      <c r="Q2" s="1465" t="s">
        <v>718</v>
      </c>
      <c r="R2" s="1467"/>
      <c r="S2" s="480"/>
    </row>
    <row r="3" spans="1:32" ht="13.5" customHeight="1" thickBot="1">
      <c r="A3" s="470"/>
      <c r="B3" s="543"/>
      <c r="C3" s="480"/>
      <c r="D3" s="480"/>
      <c r="E3" s="1468"/>
      <c r="F3" s="1468"/>
      <c r="G3" s="1468"/>
      <c r="H3" s="1469"/>
      <c r="I3" s="1469"/>
      <c r="J3" s="1469"/>
      <c r="K3" s="1469"/>
      <c r="L3" s="1468"/>
      <c r="M3" s="1468"/>
      <c r="N3" s="1469"/>
      <c r="O3" s="1469"/>
      <c r="P3" s="1799" t="s">
        <v>73</v>
      </c>
      <c r="Q3" s="1799"/>
      <c r="R3" s="1470"/>
      <c r="S3" s="480"/>
    </row>
    <row r="4" spans="1:32" ht="13.5" customHeight="1" thickBot="1">
      <c r="A4" s="470"/>
      <c r="B4" s="543"/>
      <c r="C4" s="713" t="s">
        <v>719</v>
      </c>
      <c r="D4" s="1471"/>
      <c r="E4" s="1472"/>
      <c r="F4" s="1472"/>
      <c r="G4" s="1472"/>
      <c r="H4" s="1472"/>
      <c r="I4" s="1472"/>
      <c r="J4" s="1472"/>
      <c r="K4" s="1472"/>
      <c r="L4" s="1472"/>
      <c r="M4" s="1472"/>
      <c r="N4" s="1472"/>
      <c r="O4" s="1472"/>
      <c r="P4" s="1472"/>
      <c r="Q4" s="1473"/>
      <c r="R4" s="1464"/>
      <c r="S4" s="1474"/>
    </row>
    <row r="5" spans="1:32" s="500" customFormat="1" ht="4.5" customHeight="1">
      <c r="A5" s="470"/>
      <c r="B5" s="543"/>
      <c r="C5" s="1475"/>
      <c r="D5" s="1475"/>
      <c r="E5" s="1476"/>
      <c r="F5" s="1476"/>
      <c r="G5" s="1476"/>
      <c r="H5" s="1476"/>
      <c r="I5" s="1476"/>
      <c r="J5" s="1476"/>
      <c r="K5" s="1476"/>
      <c r="L5" s="1476"/>
      <c r="M5" s="1476"/>
      <c r="N5" s="1476"/>
      <c r="O5" s="1476"/>
      <c r="P5" s="1476"/>
      <c r="Q5" s="1476"/>
      <c r="R5" s="1464"/>
      <c r="S5" s="1474"/>
      <c r="T5" s="475"/>
      <c r="U5" s="475"/>
      <c r="V5" s="475"/>
      <c r="W5" s="475"/>
      <c r="X5" s="475"/>
      <c r="Y5" s="475"/>
      <c r="Z5" s="475"/>
      <c r="AA5" s="475"/>
    </row>
    <row r="6" spans="1:32" s="500" customFormat="1" ht="13.5" customHeight="1">
      <c r="A6" s="470"/>
      <c r="B6" s="543"/>
      <c r="C6" s="1475"/>
      <c r="D6" s="1475"/>
      <c r="E6" s="1740">
        <v>2013</v>
      </c>
      <c r="F6" s="1740"/>
      <c r="G6" s="1740"/>
      <c r="H6" s="1740"/>
      <c r="I6" s="1740">
        <v>2014</v>
      </c>
      <c r="J6" s="1740"/>
      <c r="K6" s="1740"/>
      <c r="L6" s="1740"/>
      <c r="M6" s="1740"/>
      <c r="N6" s="1740"/>
      <c r="O6" s="1740"/>
      <c r="P6" s="1740"/>
      <c r="Q6" s="1740"/>
      <c r="R6" s="1464"/>
      <c r="S6" s="1474"/>
      <c r="T6" s="475"/>
      <c r="U6" s="475"/>
      <c r="V6" s="475"/>
      <c r="W6" s="475"/>
      <c r="X6" s="475"/>
      <c r="Y6" s="475"/>
      <c r="Z6" s="475"/>
      <c r="AA6" s="475"/>
    </row>
    <row r="7" spans="1:32" s="500" customFormat="1" ht="13.5" customHeight="1">
      <c r="A7" s="470"/>
      <c r="B7" s="543"/>
      <c r="C7" s="1475"/>
      <c r="D7" s="1475"/>
      <c r="E7" s="1477" t="s">
        <v>97</v>
      </c>
      <c r="F7" s="1477" t="s">
        <v>96</v>
      </c>
      <c r="G7" s="1477" t="s">
        <v>95</v>
      </c>
      <c r="H7" s="1477" t="s">
        <v>94</v>
      </c>
      <c r="I7" s="1477" t="s">
        <v>93</v>
      </c>
      <c r="J7" s="1477" t="s">
        <v>104</v>
      </c>
      <c r="K7" s="1477" t="s">
        <v>103</v>
      </c>
      <c r="L7" s="1477" t="s">
        <v>102</v>
      </c>
      <c r="M7" s="1477" t="s">
        <v>101</v>
      </c>
      <c r="N7" s="1477" t="s">
        <v>100</v>
      </c>
      <c r="O7" s="1477" t="s">
        <v>99</v>
      </c>
      <c r="P7" s="1477" t="s">
        <v>98</v>
      </c>
      <c r="Q7" s="1477" t="s">
        <v>97</v>
      </c>
      <c r="R7" s="1464"/>
      <c r="S7" s="488"/>
      <c r="T7" s="475"/>
      <c r="U7" s="475"/>
      <c r="V7" s="475"/>
      <c r="W7" s="475"/>
      <c r="X7" s="475"/>
      <c r="Y7" s="475"/>
      <c r="Z7" s="475"/>
      <c r="AA7" s="475"/>
    </row>
    <row r="8" spans="1:32" s="500" customFormat="1" ht="3.75" customHeight="1">
      <c r="A8" s="470"/>
      <c r="B8" s="543"/>
      <c r="C8" s="1475"/>
      <c r="D8" s="1475"/>
      <c r="E8" s="488"/>
      <c r="F8" s="488"/>
      <c r="G8" s="488"/>
      <c r="H8" s="488"/>
      <c r="I8" s="488"/>
      <c r="J8" s="488"/>
      <c r="K8" s="488"/>
      <c r="L8" s="488"/>
      <c r="M8" s="488"/>
      <c r="N8" s="488"/>
      <c r="O8" s="488"/>
      <c r="P8" s="488"/>
      <c r="Q8" s="488"/>
      <c r="R8" s="1464"/>
      <c r="S8" s="488"/>
      <c r="T8" s="475"/>
      <c r="U8" s="475"/>
      <c r="V8" s="475"/>
      <c r="W8" s="475"/>
      <c r="X8" s="475"/>
      <c r="Y8" s="475"/>
      <c r="Z8" s="475"/>
      <c r="AA8" s="475"/>
    </row>
    <row r="9" spans="1:32" s="1483" customFormat="1" ht="15" customHeight="1">
      <c r="A9" s="1478"/>
      <c r="B9" s="574"/>
      <c r="C9" s="1438" t="s">
        <v>720</v>
      </c>
      <c r="D9" s="1438"/>
      <c r="E9" s="1479">
        <v>-1.5028776473088041</v>
      </c>
      <c r="F9" s="1479">
        <v>-1.2434870118586678</v>
      </c>
      <c r="G9" s="1479">
        <v>-1.10321534054397</v>
      </c>
      <c r="H9" s="1479">
        <v>-0.9365477845851764</v>
      </c>
      <c r="I9" s="1479">
        <v>-0.66832647128544509</v>
      </c>
      <c r="J9" s="1479">
        <v>-0.43264083006010512</v>
      </c>
      <c r="K9" s="1479">
        <v>-0.17948526237145346</v>
      </c>
      <c r="L9" s="1479">
        <v>-2.606196863092422E-2</v>
      </c>
      <c r="M9" s="1479">
        <v>0.20949905499077787</v>
      </c>
      <c r="N9" s="1479">
        <v>0.4467227155594557</v>
      </c>
      <c r="O9" s="1479">
        <v>0.64697846604380993</v>
      </c>
      <c r="P9" s="1479">
        <v>0.72208765293437194</v>
      </c>
      <c r="Q9" s="1479">
        <v>0.65907939272805005</v>
      </c>
      <c r="R9" s="1480"/>
      <c r="S9" s="1481"/>
      <c r="T9" s="1482"/>
      <c r="U9" s="1482"/>
      <c r="V9" s="1482"/>
      <c r="W9" s="1482"/>
      <c r="X9" s="1482"/>
      <c r="Y9" s="1482"/>
      <c r="Z9" s="1482"/>
      <c r="AA9" s="1482"/>
      <c r="AB9" s="1482"/>
      <c r="AC9" s="1482"/>
      <c r="AD9" s="1482"/>
      <c r="AE9" s="1482"/>
      <c r="AF9" s="1482"/>
    </row>
    <row r="10" spans="1:32" s="1483" customFormat="1" ht="16.5" customHeight="1">
      <c r="A10" s="1478"/>
      <c r="B10" s="574"/>
      <c r="C10" s="1438" t="s">
        <v>721</v>
      </c>
      <c r="D10" s="267"/>
      <c r="E10" s="1484"/>
      <c r="F10" s="1484"/>
      <c r="G10" s="1484"/>
      <c r="H10" s="1484"/>
      <c r="I10" s="1484"/>
      <c r="J10" s="1484"/>
      <c r="K10" s="1484"/>
      <c r="L10" s="1484"/>
      <c r="M10" s="1484"/>
      <c r="N10" s="1484"/>
      <c r="O10" s="1484"/>
      <c r="P10" s="1484"/>
      <c r="Q10" s="1484"/>
      <c r="R10" s="1485"/>
      <c r="S10" s="1481"/>
      <c r="T10" s="1482"/>
      <c r="U10" s="1482"/>
      <c r="V10" s="1486"/>
      <c r="W10" s="1486"/>
      <c r="X10" s="1486"/>
      <c r="Y10" s="1486"/>
      <c r="Z10" s="1486"/>
      <c r="AA10" s="1486"/>
    </row>
    <row r="11" spans="1:32" s="500" customFormat="1" ht="11.25" customHeight="1">
      <c r="A11" s="470"/>
      <c r="B11" s="543"/>
      <c r="C11" s="480"/>
      <c r="D11" s="127" t="s">
        <v>722</v>
      </c>
      <c r="E11" s="1487">
        <v>-12.445483641155555</v>
      </c>
      <c r="F11" s="1487">
        <v>-11.561596206600001</v>
      </c>
      <c r="G11" s="1487">
        <v>-11.175746535077778</v>
      </c>
      <c r="H11" s="1487">
        <v>-10.349275551677778</v>
      </c>
      <c r="I11" s="1487">
        <v>-8.8408497201888867</v>
      </c>
      <c r="J11" s="1487">
        <v>-8.5182692304666663</v>
      </c>
      <c r="K11" s="1487">
        <v>-8.1771397255777778</v>
      </c>
      <c r="L11" s="1487">
        <v>-7.9984465381111107</v>
      </c>
      <c r="M11" s="1487">
        <v>-7.70275144621111</v>
      </c>
      <c r="N11" s="1487">
        <v>-8.4165684898777773</v>
      </c>
      <c r="O11" s="1487">
        <v>-8.3055123319666659</v>
      </c>
      <c r="P11" s="1487">
        <v>-7.6437313030777778</v>
      </c>
      <c r="Q11" s="1487">
        <v>-6.5483811084555557</v>
      </c>
      <c r="R11" s="662"/>
      <c r="S11" s="1474"/>
      <c r="T11" s="1482"/>
      <c r="U11" s="1482"/>
      <c r="V11" s="1486"/>
      <c r="W11" s="475"/>
      <c r="X11" s="475"/>
      <c r="Y11" s="475"/>
      <c r="Z11" s="475"/>
      <c r="AA11" s="475"/>
      <c r="AF11" s="1482"/>
    </row>
    <row r="12" spans="1:32" s="500" customFormat="1" ht="12.75" customHeight="1">
      <c r="A12" s="470"/>
      <c r="B12" s="543"/>
      <c r="C12" s="480"/>
      <c r="D12" s="127" t="s">
        <v>723</v>
      </c>
      <c r="E12" s="1487">
        <v>-55.662713711866672</v>
      </c>
      <c r="F12" s="1487">
        <v>-52.192526099800006</v>
      </c>
      <c r="G12" s="1487">
        <v>-50.592863455250004</v>
      </c>
      <c r="H12" s="1487">
        <v>-50.16929049938333</v>
      </c>
      <c r="I12" s="1487">
        <v>-48.830171207833338</v>
      </c>
      <c r="J12" s="1487">
        <v>-47.896478903116673</v>
      </c>
      <c r="K12" s="1487">
        <v>-47.167341608200012</v>
      </c>
      <c r="L12" s="1487">
        <v>-48.100391508900003</v>
      </c>
      <c r="M12" s="1487">
        <v>-48.061165924000001</v>
      </c>
      <c r="N12" s="1487">
        <v>-46.336595225249994</v>
      </c>
      <c r="O12" s="1487">
        <v>-44.567770235083337</v>
      </c>
      <c r="P12" s="1487">
        <v>-44.476497414233336</v>
      </c>
      <c r="Q12" s="1487">
        <v>-44.870561068699999</v>
      </c>
      <c r="R12" s="662"/>
      <c r="S12" s="1474"/>
      <c r="T12" s="1482"/>
      <c r="U12" s="1482"/>
      <c r="V12" s="1486"/>
      <c r="W12" s="475"/>
      <c r="X12" s="475"/>
      <c r="Y12" s="475"/>
      <c r="Z12" s="475"/>
      <c r="AA12" s="475"/>
    </row>
    <row r="13" spans="1:32" s="500" customFormat="1" ht="11.25" customHeight="1">
      <c r="A13" s="470"/>
      <c r="B13" s="543"/>
      <c r="C13" s="480"/>
      <c r="D13" s="127" t="s">
        <v>724</v>
      </c>
      <c r="E13" s="1487">
        <v>-9.5442003808333347</v>
      </c>
      <c r="F13" s="1487">
        <v>-7.6595704097888886</v>
      </c>
      <c r="G13" s="1487">
        <v>-5.4797823523111111</v>
      </c>
      <c r="H13" s="1487">
        <v>-3.6884936328555553</v>
      </c>
      <c r="I13" s="1487">
        <v>-2.9926603950888886</v>
      </c>
      <c r="J13" s="1487">
        <v>-1.9041778969111112</v>
      </c>
      <c r="K13" s="1487">
        <v>-1.3355725274777777</v>
      </c>
      <c r="L13" s="1487">
        <v>-0.49891728432222232</v>
      </c>
      <c r="M13" s="1487">
        <v>-0.38644116406666668</v>
      </c>
      <c r="N13" s="1487">
        <v>-0.65397564661111129</v>
      </c>
      <c r="O13" s="1487">
        <v>-1.0530853649888889</v>
      </c>
      <c r="P13" s="1487">
        <v>-1.6748772321000001</v>
      </c>
      <c r="Q13" s="1487">
        <v>-1.8557649324777781</v>
      </c>
      <c r="R13" s="662"/>
      <c r="S13" s="1474"/>
      <c r="T13" s="1482"/>
      <c r="U13" s="1482"/>
      <c r="V13" s="1486"/>
      <c r="W13" s="475"/>
      <c r="X13" s="475"/>
      <c r="Y13" s="475"/>
      <c r="Z13" s="475"/>
      <c r="AA13" s="475"/>
    </row>
    <row r="14" spans="1:32" s="500" customFormat="1" ht="12" customHeight="1">
      <c r="A14" s="470"/>
      <c r="B14" s="543"/>
      <c r="C14" s="480"/>
      <c r="D14" s="127" t="s">
        <v>725</v>
      </c>
      <c r="E14" s="1487">
        <v>-20.182069659222226</v>
      </c>
      <c r="F14" s="1487">
        <v>-17.206799542000002</v>
      </c>
      <c r="G14" s="1487">
        <v>-14.752475589333331</v>
      </c>
      <c r="H14" s="1487">
        <v>-11.662800880222221</v>
      </c>
      <c r="I14" s="1487">
        <v>-9.3694336083333329</v>
      </c>
      <c r="J14" s="1487">
        <v>-7.7419714384444447</v>
      </c>
      <c r="K14" s="1487">
        <v>-6.0271899596666669</v>
      </c>
      <c r="L14" s="1487">
        <v>-5.4263905307777778</v>
      </c>
      <c r="M14" s="1487">
        <v>-3.3645715003333336</v>
      </c>
      <c r="N14" s="1487">
        <v>-1.7407391296666666</v>
      </c>
      <c r="O14" s="1487">
        <v>0.67237491677777772</v>
      </c>
      <c r="P14" s="1487">
        <v>1.3397864721111112</v>
      </c>
      <c r="Q14" s="1487">
        <v>0.30982412755555561</v>
      </c>
      <c r="R14" s="662"/>
      <c r="S14" s="1474"/>
      <c r="T14" s="1482"/>
      <c r="U14" s="1482"/>
      <c r="V14" s="1486"/>
      <c r="W14" s="475"/>
      <c r="X14" s="475"/>
      <c r="Y14" s="475"/>
      <c r="Z14" s="475"/>
      <c r="AA14" s="475"/>
    </row>
    <row r="15" spans="1:32" s="500" customFormat="1" ht="10.5" customHeight="1">
      <c r="A15" s="470"/>
      <c r="B15" s="543"/>
      <c r="C15" s="480"/>
      <c r="D15" s="209"/>
      <c r="E15" s="1488"/>
      <c r="F15" s="1488"/>
      <c r="G15" s="1488"/>
      <c r="H15" s="1488"/>
      <c r="I15" s="1488"/>
      <c r="J15" s="1488"/>
      <c r="K15" s="1488"/>
      <c r="L15" s="1488"/>
      <c r="M15" s="1488"/>
      <c r="N15" s="1488"/>
      <c r="O15" s="1488"/>
      <c r="P15" s="1488"/>
      <c r="Q15" s="1488"/>
      <c r="R15" s="662"/>
      <c r="S15" s="1474"/>
      <c r="T15" s="1482"/>
      <c r="U15" s="1482"/>
      <c r="V15" s="1486"/>
      <c r="W15" s="475"/>
      <c r="X15" s="475"/>
      <c r="Y15" s="475"/>
      <c r="Z15" s="475"/>
      <c r="AA15" s="475"/>
    </row>
    <row r="16" spans="1:32" s="500" customFormat="1" ht="10.5" customHeight="1">
      <c r="A16" s="470"/>
      <c r="B16" s="543"/>
      <c r="C16" s="480"/>
      <c r="D16" s="209"/>
      <c r="E16" s="1488"/>
      <c r="F16" s="1488"/>
      <c r="G16" s="1488"/>
      <c r="H16" s="1488"/>
      <c r="I16" s="1488"/>
      <c r="J16" s="1488"/>
      <c r="K16" s="1488"/>
      <c r="L16" s="1488"/>
      <c r="M16" s="1488"/>
      <c r="N16" s="1488"/>
      <c r="O16" s="1488"/>
      <c r="P16" s="1488"/>
      <c r="Q16" s="1488"/>
      <c r="R16" s="662"/>
      <c r="S16" s="1474"/>
      <c r="T16" s="475"/>
      <c r="U16" s="475"/>
      <c r="V16" s="537"/>
      <c r="W16" s="475"/>
      <c r="X16" s="475"/>
      <c r="Y16" s="475"/>
      <c r="Z16" s="475"/>
      <c r="AA16" s="475"/>
    </row>
    <row r="17" spans="1:27" s="500" customFormat="1" ht="10.5" customHeight="1">
      <c r="A17" s="470"/>
      <c r="B17" s="543"/>
      <c r="C17" s="480"/>
      <c r="D17" s="209"/>
      <c r="E17" s="1488"/>
      <c r="F17" s="1488"/>
      <c r="G17" s="1488"/>
      <c r="H17" s="1488"/>
      <c r="I17" s="1488"/>
      <c r="J17" s="1488"/>
      <c r="K17" s="1488"/>
      <c r="L17" s="1488"/>
      <c r="M17" s="1488"/>
      <c r="N17" s="1488"/>
      <c r="O17" s="1488"/>
      <c r="P17" s="1488"/>
      <c r="Q17" s="1488"/>
      <c r="R17" s="662"/>
      <c r="S17" s="1474"/>
      <c r="T17" s="475"/>
      <c r="U17" s="475"/>
      <c r="V17" s="537"/>
      <c r="W17" s="475"/>
      <c r="X17" s="475"/>
      <c r="Y17" s="475"/>
      <c r="Z17" s="475"/>
      <c r="AA17" s="475"/>
    </row>
    <row r="18" spans="1:27" s="500" customFormat="1" ht="10.5" customHeight="1">
      <c r="A18" s="470"/>
      <c r="B18" s="543"/>
      <c r="C18" s="480"/>
      <c r="D18" s="209"/>
      <c r="E18" s="1488"/>
      <c r="F18" s="1488"/>
      <c r="G18" s="1488"/>
      <c r="H18" s="1488"/>
      <c r="I18" s="1488"/>
      <c r="J18" s="1488"/>
      <c r="K18" s="1488"/>
      <c r="L18" s="1488"/>
      <c r="M18" s="1488"/>
      <c r="N18" s="1488"/>
      <c r="O18" s="1488"/>
      <c r="P18" s="1488"/>
      <c r="Q18" s="1488"/>
      <c r="R18" s="662"/>
      <c r="S18" s="1474"/>
      <c r="T18" s="475"/>
      <c r="U18" s="475"/>
      <c r="V18" s="537"/>
      <c r="W18" s="475"/>
      <c r="X18" s="475"/>
      <c r="Y18" s="475"/>
      <c r="Z18" s="475"/>
      <c r="AA18" s="475"/>
    </row>
    <row r="19" spans="1:27" s="500" customFormat="1" ht="10.5" customHeight="1">
      <c r="A19" s="470"/>
      <c r="B19" s="543"/>
      <c r="C19" s="480"/>
      <c r="D19" s="209"/>
      <c r="E19" s="1488"/>
      <c r="F19" s="1488"/>
      <c r="G19" s="1488"/>
      <c r="H19" s="1488"/>
      <c r="I19" s="1488"/>
      <c r="J19" s="1488"/>
      <c r="K19" s="1488"/>
      <c r="L19" s="1488"/>
      <c r="M19" s="1488"/>
      <c r="N19" s="1488"/>
      <c r="O19" s="1488"/>
      <c r="P19" s="1488"/>
      <c r="Q19" s="1488"/>
      <c r="R19" s="662"/>
      <c r="S19" s="1474"/>
      <c r="T19" s="475"/>
      <c r="U19" s="475"/>
      <c r="V19" s="537"/>
      <c r="W19" s="475"/>
      <c r="X19" s="475"/>
      <c r="Y19" s="475"/>
      <c r="Z19" s="475"/>
      <c r="AA19" s="475"/>
    </row>
    <row r="20" spans="1:27" s="500" customFormat="1" ht="10.5" customHeight="1">
      <c r="A20" s="470"/>
      <c r="B20" s="543"/>
      <c r="C20" s="480"/>
      <c r="D20" s="209"/>
      <c r="E20" s="1488"/>
      <c r="F20" s="1488"/>
      <c r="G20" s="1488"/>
      <c r="H20" s="1488"/>
      <c r="I20" s="1488"/>
      <c r="J20" s="1488"/>
      <c r="K20" s="1488"/>
      <c r="L20" s="1488"/>
      <c r="M20" s="1488"/>
      <c r="N20" s="1488"/>
      <c r="O20" s="1488"/>
      <c r="P20" s="1488"/>
      <c r="Q20" s="1488"/>
      <c r="R20" s="662"/>
      <c r="S20" s="1474"/>
      <c r="T20" s="475"/>
      <c r="U20" s="475"/>
      <c r="V20" s="537"/>
      <c r="W20" s="475"/>
      <c r="X20" s="475"/>
      <c r="Y20" s="475"/>
      <c r="Z20" s="475"/>
      <c r="AA20" s="475"/>
    </row>
    <row r="21" spans="1:27" s="500" customFormat="1" ht="10.5" customHeight="1">
      <c r="A21" s="470"/>
      <c r="B21" s="543"/>
      <c r="C21" s="480"/>
      <c r="D21" s="209"/>
      <c r="E21" s="1488"/>
      <c r="F21" s="1488"/>
      <c r="G21" s="1488"/>
      <c r="H21" s="1488"/>
      <c r="I21" s="1488"/>
      <c r="J21" s="1488"/>
      <c r="K21" s="1488"/>
      <c r="L21" s="1488"/>
      <c r="M21" s="1488"/>
      <c r="N21" s="1488"/>
      <c r="O21" s="1488"/>
      <c r="P21" s="1488"/>
      <c r="Q21" s="1488"/>
      <c r="R21" s="662"/>
      <c r="S21" s="1474"/>
      <c r="T21" s="475"/>
      <c r="U21" s="475"/>
      <c r="V21" s="537"/>
      <c r="W21" s="475"/>
      <c r="X21" s="475"/>
      <c r="Y21" s="475"/>
      <c r="Z21" s="475"/>
      <c r="AA21" s="475"/>
    </row>
    <row r="22" spans="1:27" s="500" customFormat="1" ht="10.5" customHeight="1">
      <c r="A22" s="470"/>
      <c r="B22" s="543"/>
      <c r="C22" s="480"/>
      <c r="D22" s="209"/>
      <c r="E22" s="1488"/>
      <c r="F22" s="1488"/>
      <c r="G22" s="1488"/>
      <c r="H22" s="1488"/>
      <c r="I22" s="1488"/>
      <c r="J22" s="1488"/>
      <c r="K22" s="1488"/>
      <c r="L22" s="1488"/>
      <c r="M22" s="1488"/>
      <c r="N22" s="1488"/>
      <c r="O22" s="1488"/>
      <c r="P22" s="1488"/>
      <c r="Q22" s="1488"/>
      <c r="R22" s="662"/>
      <c r="S22" s="1474"/>
      <c r="T22" s="475"/>
      <c r="U22" s="475"/>
      <c r="V22" s="537"/>
      <c r="W22" s="475"/>
      <c r="X22" s="475"/>
      <c r="Y22" s="475"/>
      <c r="Z22" s="475"/>
      <c r="AA22" s="475"/>
    </row>
    <row r="23" spans="1:27" s="500" customFormat="1" ht="10.5" customHeight="1">
      <c r="A23" s="470"/>
      <c r="B23" s="543"/>
      <c r="C23" s="480"/>
      <c r="D23" s="209"/>
      <c r="E23" s="1488"/>
      <c r="F23" s="1488"/>
      <c r="G23" s="1488"/>
      <c r="H23" s="1488"/>
      <c r="I23" s="1488"/>
      <c r="J23" s="1488"/>
      <c r="K23" s="1488"/>
      <c r="L23" s="1488"/>
      <c r="M23" s="1488"/>
      <c r="N23" s="1488"/>
      <c r="O23" s="1488"/>
      <c r="P23" s="1488"/>
      <c r="Q23" s="1488"/>
      <c r="R23" s="662"/>
      <c r="S23" s="1474"/>
      <c r="T23" s="475"/>
      <c r="U23" s="475"/>
      <c r="V23" s="537"/>
      <c r="W23" s="475"/>
      <c r="X23" s="475"/>
      <c r="Y23" s="475"/>
      <c r="Z23" s="475"/>
      <c r="AA23" s="475"/>
    </row>
    <row r="24" spans="1:27" s="500" customFormat="1" ht="10.5" customHeight="1">
      <c r="A24" s="470"/>
      <c r="B24" s="543"/>
      <c r="C24" s="480"/>
      <c r="D24" s="209"/>
      <c r="E24" s="1488"/>
      <c r="F24" s="1488"/>
      <c r="G24" s="1488"/>
      <c r="H24" s="1488"/>
      <c r="I24" s="1488"/>
      <c r="J24" s="1488"/>
      <c r="K24" s="1488"/>
      <c r="L24" s="1488"/>
      <c r="M24" s="1488"/>
      <c r="N24" s="1488"/>
      <c r="O24" s="1488"/>
      <c r="P24" s="1488"/>
      <c r="Q24" s="1488"/>
      <c r="R24" s="662"/>
      <c r="S24" s="1474"/>
      <c r="T24" s="475"/>
      <c r="U24" s="475"/>
      <c r="V24" s="537"/>
      <c r="W24" s="475"/>
      <c r="X24" s="475"/>
      <c r="Y24" s="475"/>
      <c r="Z24" s="475"/>
      <c r="AA24" s="475"/>
    </row>
    <row r="25" spans="1:27" s="500" customFormat="1" ht="10.5" customHeight="1">
      <c r="A25" s="470"/>
      <c r="B25" s="543"/>
      <c r="C25" s="480"/>
      <c r="D25" s="209"/>
      <c r="E25" s="1488"/>
      <c r="F25" s="1488"/>
      <c r="G25" s="1488"/>
      <c r="H25" s="1488"/>
      <c r="I25" s="1488"/>
      <c r="J25" s="1488"/>
      <c r="K25" s="1488"/>
      <c r="L25" s="1488"/>
      <c r="M25" s="1488"/>
      <c r="N25" s="1488"/>
      <c r="O25" s="1488"/>
      <c r="P25" s="1488"/>
      <c r="Q25" s="1488"/>
      <c r="R25" s="662"/>
      <c r="S25" s="1474"/>
      <c r="T25" s="475"/>
      <c r="U25" s="475"/>
      <c r="V25" s="537"/>
      <c r="W25" s="475"/>
      <c r="X25" s="475"/>
      <c r="Y25" s="475"/>
      <c r="Z25" s="475"/>
      <c r="AA25" s="475"/>
    </row>
    <row r="26" spans="1:27" s="500" customFormat="1" ht="10.5" customHeight="1">
      <c r="A26" s="470"/>
      <c r="B26" s="543"/>
      <c r="C26" s="480"/>
      <c r="D26" s="209"/>
      <c r="E26" s="1488"/>
      <c r="F26" s="1488"/>
      <c r="G26" s="1488"/>
      <c r="H26" s="1488"/>
      <c r="I26" s="1488"/>
      <c r="J26" s="1488"/>
      <c r="K26" s="1488"/>
      <c r="L26" s="1488"/>
      <c r="M26" s="1488"/>
      <c r="N26" s="1488"/>
      <c r="O26" s="1488"/>
      <c r="P26" s="1488"/>
      <c r="Q26" s="1488"/>
      <c r="R26" s="662"/>
      <c r="S26" s="1474"/>
      <c r="T26" s="475"/>
      <c r="U26" s="475"/>
      <c r="V26" s="537"/>
      <c r="W26" s="475"/>
      <c r="X26" s="475"/>
      <c r="Y26" s="475"/>
      <c r="Z26" s="475"/>
      <c r="AA26" s="475"/>
    </row>
    <row r="27" spans="1:27" s="500" customFormat="1" ht="10.5" customHeight="1">
      <c r="A27" s="470"/>
      <c r="B27" s="543"/>
      <c r="C27" s="480"/>
      <c r="D27" s="209"/>
      <c r="E27" s="1488"/>
      <c r="F27" s="1488"/>
      <c r="G27" s="1488"/>
      <c r="H27" s="1488"/>
      <c r="I27" s="1488"/>
      <c r="J27" s="1488"/>
      <c r="K27" s="1488"/>
      <c r="L27" s="1488"/>
      <c r="M27" s="1488"/>
      <c r="N27" s="1488"/>
      <c r="O27" s="1488"/>
      <c r="P27" s="1488"/>
      <c r="Q27" s="1488"/>
      <c r="R27" s="662"/>
      <c r="S27" s="1474"/>
      <c r="T27" s="475"/>
      <c r="U27" s="475"/>
      <c r="V27" s="537"/>
      <c r="W27" s="475"/>
      <c r="X27" s="475"/>
      <c r="Y27" s="475"/>
      <c r="Z27" s="475"/>
      <c r="AA27" s="475"/>
    </row>
    <row r="28" spans="1:27" s="500" customFormat="1" ht="6" customHeight="1">
      <c r="A28" s="470"/>
      <c r="B28" s="543"/>
      <c r="C28" s="480"/>
      <c r="D28" s="209"/>
      <c r="E28" s="1488"/>
      <c r="F28" s="1488"/>
      <c r="G28" s="1488"/>
      <c r="H28" s="1488"/>
      <c r="I28" s="1488"/>
      <c r="J28" s="1488"/>
      <c r="K28" s="1488"/>
      <c r="L28" s="1488"/>
      <c r="M28" s="1488"/>
      <c r="N28" s="1488"/>
      <c r="O28" s="1488"/>
      <c r="P28" s="1488"/>
      <c r="Q28" s="1488"/>
      <c r="R28" s="662"/>
      <c r="S28" s="1474"/>
      <c r="T28" s="475"/>
      <c r="U28" s="475"/>
      <c r="V28" s="475"/>
      <c r="W28" s="475"/>
      <c r="X28" s="475"/>
      <c r="Y28" s="475"/>
      <c r="Z28" s="475"/>
      <c r="AA28" s="475"/>
    </row>
    <row r="29" spans="1:27" s="1483" customFormat="1" ht="15" customHeight="1">
      <c r="A29" s="1478"/>
      <c r="B29" s="574"/>
      <c r="C29" s="1438" t="s">
        <v>726</v>
      </c>
      <c r="D29" s="267"/>
      <c r="E29" s="1489"/>
      <c r="F29" s="1490"/>
      <c r="G29" s="1490"/>
      <c r="H29" s="1490"/>
      <c r="I29" s="1490"/>
      <c r="J29" s="1490"/>
      <c r="K29" s="1490"/>
      <c r="L29" s="1490"/>
      <c r="M29" s="1490"/>
      <c r="N29" s="1490"/>
      <c r="O29" s="1490"/>
      <c r="P29" s="1490"/>
      <c r="Q29" s="1490"/>
      <c r="R29" s="1491"/>
      <c r="S29" s="1481"/>
      <c r="T29" s="1486"/>
      <c r="U29" s="1486"/>
      <c r="V29" s="1486"/>
      <c r="W29" s="1486"/>
      <c r="X29" s="1486"/>
      <c r="Y29" s="1486"/>
      <c r="Z29" s="1486"/>
      <c r="AA29" s="1486"/>
    </row>
    <row r="30" spans="1:27" s="500" customFormat="1" ht="11.25" customHeight="1">
      <c r="A30" s="470"/>
      <c r="B30" s="543"/>
      <c r="C30" s="1439"/>
      <c r="D30" s="127" t="s">
        <v>727</v>
      </c>
      <c r="E30" s="1487">
        <v>-8.3579106861333354</v>
      </c>
      <c r="F30" s="1487">
        <v>-8.3693327617333342</v>
      </c>
      <c r="G30" s="1487">
        <v>-7.7938516174666681</v>
      </c>
      <c r="H30" s="1487">
        <v>-8.1068393294999996</v>
      </c>
      <c r="I30" s="1487">
        <v>-5.6671867769333337</v>
      </c>
      <c r="J30" s="1487">
        <v>-4.1809470567666667</v>
      </c>
      <c r="K30" s="1487">
        <v>-1.5317881861</v>
      </c>
      <c r="L30" s="1487">
        <v>-1.6093574276333333</v>
      </c>
      <c r="M30" s="1487">
        <v>-1.8306645806666666</v>
      </c>
      <c r="N30" s="1487">
        <v>-1.8645297942000001</v>
      </c>
      <c r="O30" s="1487">
        <v>-2.3329421592333333</v>
      </c>
      <c r="P30" s="1487">
        <v>-3.2721934504333334</v>
      </c>
      <c r="Q30" s="1487">
        <v>-3.9668875563666668</v>
      </c>
      <c r="R30" s="1492"/>
      <c r="S30" s="1474"/>
      <c r="T30" s="475"/>
      <c r="U30" s="475"/>
      <c r="V30" s="475"/>
      <c r="W30" s="475"/>
      <c r="X30" s="475"/>
      <c r="Y30" s="475"/>
      <c r="Z30" s="475"/>
      <c r="AA30" s="475"/>
    </row>
    <row r="31" spans="1:27" s="500" customFormat="1" ht="12.75" customHeight="1">
      <c r="A31" s="470"/>
      <c r="B31" s="543"/>
      <c r="C31" s="1439"/>
      <c r="D31" s="127" t="s">
        <v>723</v>
      </c>
      <c r="E31" s="1487">
        <v>-39.368540361666668</v>
      </c>
      <c r="F31" s="1487">
        <v>-34.048267384333336</v>
      </c>
      <c r="G31" s="1487">
        <v>-31.199452246000003</v>
      </c>
      <c r="H31" s="1487">
        <v>-30.060887425000004</v>
      </c>
      <c r="I31" s="1487">
        <v>-28.313906132333333</v>
      </c>
      <c r="J31" s="1487">
        <v>-27.77400118766667</v>
      </c>
      <c r="K31" s="1487">
        <v>-27.099772895333334</v>
      </c>
      <c r="L31" s="1487">
        <v>-28.95582872066667</v>
      </c>
      <c r="M31" s="1487">
        <v>-28.416574178999998</v>
      </c>
      <c r="N31" s="1487">
        <v>-26.872673899999999</v>
      </c>
      <c r="O31" s="1487">
        <v>-24.905394719333334</v>
      </c>
      <c r="P31" s="1487">
        <v>-25.310507048066668</v>
      </c>
      <c r="Q31" s="1487">
        <v>-25.915913956899999</v>
      </c>
      <c r="R31" s="1492"/>
      <c r="S31" s="1474"/>
      <c r="T31" s="475"/>
      <c r="U31" s="475"/>
      <c r="V31" s="475"/>
      <c r="W31" s="475"/>
      <c r="X31" s="475"/>
      <c r="Y31" s="475"/>
      <c r="Z31" s="475"/>
      <c r="AA31" s="475"/>
    </row>
    <row r="32" spans="1:27" s="500" customFormat="1" ht="11.25" customHeight="1">
      <c r="A32" s="470"/>
      <c r="B32" s="543"/>
      <c r="C32" s="1439"/>
      <c r="D32" s="127" t="s">
        <v>724</v>
      </c>
      <c r="E32" s="1487">
        <v>-18.170657851766666</v>
      </c>
      <c r="F32" s="1487">
        <v>-18.912068654133336</v>
      </c>
      <c r="G32" s="1487">
        <v>-18.2340422917</v>
      </c>
      <c r="H32" s="1487">
        <v>-16.430589126433336</v>
      </c>
      <c r="I32" s="1487">
        <v>-13.653759084800001</v>
      </c>
      <c r="J32" s="1487">
        <v>-12.240972744366667</v>
      </c>
      <c r="K32" s="1487">
        <v>-10.372521409566668</v>
      </c>
      <c r="L32" s="1487">
        <v>-9.2773996867000008</v>
      </c>
      <c r="M32" s="1487">
        <v>-8.0668281169</v>
      </c>
      <c r="N32" s="1487">
        <v>-6.5283777716333331</v>
      </c>
      <c r="O32" s="1487">
        <v>-5.6170189764666665</v>
      </c>
      <c r="P32" s="1487">
        <v>-5.8226934342999996</v>
      </c>
      <c r="Q32" s="1487">
        <v>-5.5655483537333339</v>
      </c>
      <c r="R32" s="1492"/>
      <c r="S32" s="1474"/>
      <c r="T32" s="475"/>
      <c r="U32" s="475"/>
      <c r="V32" s="475"/>
      <c r="W32" s="475"/>
      <c r="X32" s="475"/>
      <c r="Y32" s="475"/>
      <c r="Z32" s="475"/>
      <c r="AA32" s="475"/>
    </row>
    <row r="33" spans="1:27" s="500" customFormat="1" ht="12" customHeight="1">
      <c r="A33" s="470"/>
      <c r="B33" s="543"/>
      <c r="C33" s="1439"/>
      <c r="D33" s="127" t="s">
        <v>728</v>
      </c>
      <c r="E33" s="1487">
        <v>-11.961361453</v>
      </c>
      <c r="F33" s="1487">
        <v>-10.996409311666666</v>
      </c>
      <c r="G33" s="1487">
        <v>-10.115972585</v>
      </c>
      <c r="H33" s="1487">
        <v>-8.9371510260000004</v>
      </c>
      <c r="I33" s="1487">
        <v>-5.6289819100000003</v>
      </c>
      <c r="J33" s="1487">
        <v>-3.9803633699999996</v>
      </c>
      <c r="K33" s="1487">
        <v>-3.3201390593333335</v>
      </c>
      <c r="L33" s="1487">
        <v>-4.5227520339999998</v>
      </c>
      <c r="M33" s="1487">
        <v>-4.2282912846666667</v>
      </c>
      <c r="N33" s="1487">
        <v>-4.2449478406666667</v>
      </c>
      <c r="O33" s="1487">
        <v>-4.7920892543333338</v>
      </c>
      <c r="P33" s="1487">
        <v>-5.4417936566666656</v>
      </c>
      <c r="Q33" s="1487">
        <v>-4.5412202626666662</v>
      </c>
      <c r="R33" s="1492"/>
      <c r="S33" s="1474"/>
      <c r="T33" s="475"/>
      <c r="U33" s="475"/>
      <c r="V33" s="475"/>
      <c r="W33" s="475"/>
      <c r="X33" s="475"/>
      <c r="Y33" s="475"/>
      <c r="Z33" s="475"/>
      <c r="AA33" s="475"/>
    </row>
    <row r="34" spans="1:27" s="1483" customFormat="1" ht="21" customHeight="1">
      <c r="A34" s="1478"/>
      <c r="B34" s="574"/>
      <c r="C34" s="1800" t="s">
        <v>729</v>
      </c>
      <c r="D34" s="1800"/>
      <c r="E34" s="1493">
        <v>50.883333333333333</v>
      </c>
      <c r="F34" s="1493">
        <v>46.35</v>
      </c>
      <c r="G34" s="1493">
        <v>43.116666666666674</v>
      </c>
      <c r="H34" s="1493">
        <v>39.833333333333336</v>
      </c>
      <c r="I34" s="1493">
        <v>32.65</v>
      </c>
      <c r="J34" s="1493">
        <v>24.883333333333336</v>
      </c>
      <c r="K34" s="1493">
        <v>22.150000000000002</v>
      </c>
      <c r="L34" s="1493">
        <v>22.25</v>
      </c>
      <c r="M34" s="1493">
        <v>21.766666666666666</v>
      </c>
      <c r="N34" s="1493">
        <v>16.816666666666666</v>
      </c>
      <c r="O34" s="1493">
        <v>13.066666666666668</v>
      </c>
      <c r="P34" s="1493">
        <v>12.5</v>
      </c>
      <c r="Q34" s="1493">
        <v>13.416666666666666</v>
      </c>
      <c r="R34" s="1491"/>
      <c r="S34" s="1481"/>
    </row>
    <row r="35" spans="1:27" s="1502" customFormat="1" ht="16.5" customHeight="1">
      <c r="A35" s="1494"/>
      <c r="B35" s="1495"/>
      <c r="C35" s="1496" t="s">
        <v>730</v>
      </c>
      <c r="D35" s="1497"/>
      <c r="E35" s="1498">
        <v>-45.279166666666669</v>
      </c>
      <c r="F35" s="1498">
        <v>-42.833333333333336</v>
      </c>
      <c r="G35" s="1498">
        <v>-41.824999999999996</v>
      </c>
      <c r="H35" s="1498">
        <v>-40.4375</v>
      </c>
      <c r="I35" s="1498">
        <v>-36.6875</v>
      </c>
      <c r="J35" s="1498">
        <v>-32.56666666666667</v>
      </c>
      <c r="K35" s="1498">
        <v>-30.733333333333334</v>
      </c>
      <c r="L35" s="1498">
        <v>-30.258333333333336</v>
      </c>
      <c r="M35" s="1498">
        <v>-29.387500000000003</v>
      </c>
      <c r="N35" s="1498">
        <v>-27.616666666666671</v>
      </c>
      <c r="O35" s="1498">
        <v>-25.324999999999999</v>
      </c>
      <c r="P35" s="1498">
        <v>-25.5</v>
      </c>
      <c r="Q35" s="1498">
        <v>-24.595833333333331</v>
      </c>
      <c r="R35" s="1499"/>
      <c r="S35" s="1500"/>
      <c r="T35" s="1501"/>
      <c r="U35" s="1501"/>
      <c r="V35" s="1501"/>
      <c r="W35" s="1501"/>
      <c r="X35" s="1501"/>
      <c r="Y35" s="1501"/>
      <c r="Z35" s="1501"/>
      <c r="AA35" s="1501"/>
    </row>
    <row r="36" spans="1:27" s="500" customFormat="1" ht="10.5" customHeight="1">
      <c r="A36" s="470"/>
      <c r="B36" s="543"/>
      <c r="C36" s="1503"/>
      <c r="D36" s="209"/>
      <c r="E36" s="1504"/>
      <c r="F36" s="1504"/>
      <c r="G36" s="1504"/>
      <c r="H36" s="1504"/>
      <c r="I36" s="1504"/>
      <c r="J36" s="1504"/>
      <c r="K36" s="1504"/>
      <c r="L36" s="1504"/>
      <c r="M36" s="1504"/>
      <c r="N36" s="1504"/>
      <c r="O36" s="1504"/>
      <c r="P36" s="1504"/>
      <c r="Q36" s="1504"/>
      <c r="R36" s="1492"/>
      <c r="S36" s="1474"/>
    </row>
    <row r="37" spans="1:27" s="500" customFormat="1" ht="10.5" customHeight="1">
      <c r="A37" s="470"/>
      <c r="B37" s="543"/>
      <c r="C37" s="1503"/>
      <c r="D37" s="209"/>
      <c r="E37" s="1504"/>
      <c r="F37" s="1504"/>
      <c r="G37" s="1504"/>
      <c r="H37" s="1504"/>
      <c r="I37" s="1504"/>
      <c r="J37" s="1504"/>
      <c r="K37" s="1504"/>
      <c r="L37" s="1504"/>
      <c r="M37" s="1504"/>
      <c r="N37" s="1504"/>
      <c r="O37" s="1504"/>
      <c r="P37" s="1504"/>
      <c r="Q37" s="1504"/>
      <c r="R37" s="1492"/>
      <c r="S37" s="1474"/>
    </row>
    <row r="38" spans="1:27" s="500" customFormat="1" ht="10.5" customHeight="1">
      <c r="A38" s="470"/>
      <c r="B38" s="543"/>
      <c r="C38" s="1503"/>
      <c r="D38" s="209"/>
      <c r="E38" s="1504"/>
      <c r="F38" s="1504"/>
      <c r="G38" s="1504"/>
      <c r="H38" s="1504"/>
      <c r="I38" s="1504"/>
      <c r="J38" s="1504"/>
      <c r="K38" s="1504"/>
      <c r="L38" s="1504"/>
      <c r="M38" s="1504"/>
      <c r="N38" s="1504"/>
      <c r="O38" s="1504"/>
      <c r="P38" s="1504"/>
      <c r="Q38" s="1504"/>
      <c r="R38" s="1492"/>
      <c r="S38" s="1474"/>
    </row>
    <row r="39" spans="1:27" s="500" customFormat="1" ht="10.5" customHeight="1">
      <c r="A39" s="470"/>
      <c r="B39" s="543"/>
      <c r="C39" s="1503"/>
      <c r="D39" s="209"/>
      <c r="E39" s="1504"/>
      <c r="F39" s="1504"/>
      <c r="G39" s="1504"/>
      <c r="H39" s="1504"/>
      <c r="I39" s="1504"/>
      <c r="J39" s="1504"/>
      <c r="K39" s="1504"/>
      <c r="L39" s="1504"/>
      <c r="M39" s="1504"/>
      <c r="N39" s="1504"/>
      <c r="O39" s="1504"/>
      <c r="P39" s="1504"/>
      <c r="Q39" s="1504"/>
      <c r="R39" s="1492"/>
      <c r="S39" s="1474"/>
    </row>
    <row r="40" spans="1:27" s="500" customFormat="1" ht="10.5" customHeight="1">
      <c r="A40" s="470"/>
      <c r="B40" s="543"/>
      <c r="C40" s="1503"/>
      <c r="D40" s="209"/>
      <c r="E40" s="1504"/>
      <c r="F40" s="1504"/>
      <c r="G40" s="1504"/>
      <c r="H40" s="1504"/>
      <c r="I40" s="1504"/>
      <c r="J40" s="1504"/>
      <c r="K40" s="1504"/>
      <c r="L40" s="1504"/>
      <c r="M40" s="1504"/>
      <c r="N40" s="1504"/>
      <c r="O40" s="1504"/>
      <c r="P40" s="1504"/>
      <c r="Q40" s="1504"/>
      <c r="R40" s="1492"/>
      <c r="S40" s="1474"/>
    </row>
    <row r="41" spans="1:27" s="500" customFormat="1" ht="10.5" customHeight="1">
      <c r="A41" s="470"/>
      <c r="B41" s="543"/>
      <c r="C41" s="1503"/>
      <c r="D41" s="209"/>
      <c r="E41" s="1504"/>
      <c r="F41" s="1504"/>
      <c r="G41" s="1504"/>
      <c r="H41" s="1504"/>
      <c r="I41" s="1504"/>
      <c r="J41" s="1504"/>
      <c r="K41" s="1504"/>
      <c r="L41" s="1504"/>
      <c r="M41" s="1504"/>
      <c r="N41" s="1504"/>
      <c r="O41" s="1504"/>
      <c r="P41" s="1504"/>
      <c r="Q41" s="1504"/>
      <c r="R41" s="1492"/>
      <c r="S41" s="1474"/>
    </row>
    <row r="42" spans="1:27" s="500" customFormat="1" ht="10.5" customHeight="1">
      <c r="A42" s="470"/>
      <c r="B42" s="543"/>
      <c r="C42" s="1503"/>
      <c r="D42" s="209"/>
      <c r="E42" s="1504"/>
      <c r="F42" s="1504"/>
      <c r="G42" s="1504"/>
      <c r="H42" s="1504"/>
      <c r="I42" s="1504"/>
      <c r="J42" s="1504"/>
      <c r="K42" s="1504"/>
      <c r="L42" s="1504"/>
      <c r="M42" s="1504"/>
      <c r="N42" s="1504"/>
      <c r="O42" s="1504"/>
      <c r="P42" s="1504"/>
      <c r="Q42" s="1504"/>
      <c r="R42" s="1492"/>
      <c r="S42" s="1474"/>
    </row>
    <row r="43" spans="1:27" s="500" customFormat="1" ht="10.5" customHeight="1">
      <c r="A43" s="470"/>
      <c r="B43" s="543"/>
      <c r="C43" s="1503"/>
      <c r="D43" s="209"/>
      <c r="E43" s="1504"/>
      <c r="F43" s="1504"/>
      <c r="G43" s="1504"/>
      <c r="H43" s="1504"/>
      <c r="I43" s="1504"/>
      <c r="J43" s="1504"/>
      <c r="K43" s="1504"/>
      <c r="L43" s="1504"/>
      <c r="M43" s="1504"/>
      <c r="N43" s="1504"/>
      <c r="O43" s="1504"/>
      <c r="P43" s="1504"/>
      <c r="Q43" s="1504"/>
      <c r="R43" s="1492"/>
      <c r="S43" s="1474"/>
    </row>
    <row r="44" spans="1:27" s="500" customFormat="1" ht="10.5" customHeight="1">
      <c r="A44" s="470"/>
      <c r="B44" s="543"/>
      <c r="C44" s="1503"/>
      <c r="D44" s="209"/>
      <c r="E44" s="1504"/>
      <c r="F44" s="1504"/>
      <c r="G44" s="1504"/>
      <c r="H44" s="1504"/>
      <c r="I44" s="1504"/>
      <c r="J44" s="1504"/>
      <c r="K44" s="1504"/>
      <c r="L44" s="1504"/>
      <c r="M44" s="1504"/>
      <c r="N44" s="1504"/>
      <c r="O44" s="1504"/>
      <c r="P44" s="1504"/>
      <c r="Q44" s="1504"/>
      <c r="R44" s="1492"/>
      <c r="S44" s="1474"/>
    </row>
    <row r="45" spans="1:27" s="500" customFormat="1" ht="10.5" customHeight="1">
      <c r="A45" s="470"/>
      <c r="B45" s="543"/>
      <c r="C45" s="1503"/>
      <c r="D45" s="209"/>
      <c r="E45" s="1504"/>
      <c r="F45" s="1504"/>
      <c r="G45" s="1504"/>
      <c r="H45" s="1504"/>
      <c r="I45" s="1504"/>
      <c r="J45" s="1504"/>
      <c r="K45" s="1504"/>
      <c r="L45" s="1504"/>
      <c r="M45" s="1504"/>
      <c r="N45" s="1504"/>
      <c r="O45" s="1504"/>
      <c r="P45" s="1504"/>
      <c r="Q45" s="1504"/>
      <c r="R45" s="1492"/>
      <c r="S45" s="1474"/>
    </row>
    <row r="46" spans="1:27" s="500" customFormat="1" ht="10.5" customHeight="1">
      <c r="A46" s="470"/>
      <c r="B46" s="543"/>
      <c r="C46" s="1503"/>
      <c r="D46" s="209"/>
      <c r="E46" s="1504"/>
      <c r="F46" s="1504"/>
      <c r="G46" s="1504"/>
      <c r="H46" s="1504"/>
      <c r="I46" s="1504"/>
      <c r="J46" s="1504"/>
      <c r="K46" s="1504"/>
      <c r="L46" s="1504"/>
      <c r="M46" s="1504"/>
      <c r="N46" s="1504"/>
      <c r="O46" s="1504"/>
      <c r="P46" s="1504"/>
      <c r="Q46" s="1504"/>
      <c r="R46" s="1492"/>
      <c r="S46" s="1474"/>
    </row>
    <row r="47" spans="1:27" s="500" customFormat="1" ht="10.5" customHeight="1">
      <c r="A47" s="470"/>
      <c r="B47" s="543"/>
      <c r="C47" s="1503"/>
      <c r="D47" s="209"/>
      <c r="E47" s="1504"/>
      <c r="F47" s="1504"/>
      <c r="G47" s="1504"/>
      <c r="H47" s="1504"/>
      <c r="I47" s="1504"/>
      <c r="J47" s="1504"/>
      <c r="K47" s="1504"/>
      <c r="L47" s="1504"/>
      <c r="M47" s="1504"/>
      <c r="N47" s="1504"/>
      <c r="O47" s="1504"/>
      <c r="P47" s="1504"/>
      <c r="Q47" s="1504"/>
      <c r="R47" s="1492"/>
      <c r="S47" s="1474"/>
    </row>
    <row r="48" spans="1:27" s="500" customFormat="1" ht="10.5" customHeight="1">
      <c r="A48" s="470"/>
      <c r="B48" s="543"/>
      <c r="C48" s="1503"/>
      <c r="D48" s="209"/>
      <c r="E48" s="1504"/>
      <c r="F48" s="1504"/>
      <c r="G48" s="1504"/>
      <c r="H48" s="1504"/>
      <c r="I48" s="1504"/>
      <c r="J48" s="1504"/>
      <c r="K48" s="1504"/>
      <c r="L48" s="1504"/>
      <c r="M48" s="1504"/>
      <c r="N48" s="1504"/>
      <c r="O48" s="1504"/>
      <c r="P48" s="1504"/>
      <c r="Q48" s="1504"/>
      <c r="R48" s="1492"/>
      <c r="S48" s="1474"/>
    </row>
    <row r="49" spans="1:32" s="1483" customFormat="1" ht="15" customHeight="1">
      <c r="A49" s="1478"/>
      <c r="B49" s="574"/>
      <c r="C49" s="1438" t="s">
        <v>731</v>
      </c>
      <c r="D49" s="267"/>
      <c r="E49" s="1489"/>
      <c r="F49" s="1490"/>
      <c r="G49" s="1490"/>
      <c r="H49" s="1490"/>
      <c r="I49" s="1490"/>
      <c r="J49" s="1490"/>
      <c r="K49" s="1490"/>
      <c r="L49" s="1490"/>
      <c r="M49" s="1490"/>
      <c r="N49" s="1490"/>
      <c r="O49" s="1490"/>
      <c r="P49" s="1490"/>
      <c r="Q49" s="1490"/>
      <c r="R49" s="1491"/>
      <c r="S49" s="1481"/>
      <c r="T49" s="1486"/>
      <c r="U49" s="1486"/>
      <c r="V49" s="1486"/>
      <c r="W49" s="1486"/>
      <c r="X49" s="1486"/>
      <c r="Y49" s="1486"/>
      <c r="Z49" s="1486"/>
      <c r="AA49" s="1486"/>
    </row>
    <row r="50" spans="1:32" s="1483" customFormat="1" ht="16.5" customHeight="1">
      <c r="A50" s="1478"/>
      <c r="B50" s="574"/>
      <c r="C50" s="1505"/>
      <c r="D50" s="294" t="s">
        <v>732</v>
      </c>
      <c r="E50" s="1498">
        <v>697.29600000000005</v>
      </c>
      <c r="F50" s="1498">
        <v>694.904</v>
      </c>
      <c r="G50" s="1498">
        <v>692.01900000000001</v>
      </c>
      <c r="H50" s="1498">
        <v>690.53499999999997</v>
      </c>
      <c r="I50" s="1498">
        <v>705.327</v>
      </c>
      <c r="J50" s="1498">
        <v>700.95399999999995</v>
      </c>
      <c r="K50" s="1498">
        <v>689.82500000000005</v>
      </c>
      <c r="L50" s="1498">
        <v>668.02300000000002</v>
      </c>
      <c r="M50" s="1498">
        <v>636.41</v>
      </c>
      <c r="N50" s="1498">
        <v>614.98199999999997</v>
      </c>
      <c r="O50" s="1498">
        <v>611.69600000000003</v>
      </c>
      <c r="P50" s="1498">
        <v>624.23</v>
      </c>
      <c r="Q50" s="1498">
        <v>616.62199999999996</v>
      </c>
      <c r="R50" s="1491"/>
      <c r="S50" s="1481"/>
      <c r="T50" s="1486"/>
      <c r="U50" s="1486"/>
      <c r="V50" s="1486"/>
      <c r="W50" s="1486"/>
      <c r="X50" s="1486"/>
      <c r="Y50" s="1486"/>
      <c r="Z50" s="1486"/>
      <c r="AA50" s="1486"/>
    </row>
    <row r="51" spans="1:32" s="1512" customFormat="1" ht="12" customHeight="1">
      <c r="A51" s="1506"/>
      <c r="B51" s="1507"/>
      <c r="C51" s="1508"/>
      <c r="D51" s="1509" t="s">
        <v>733</v>
      </c>
      <c r="E51" s="1487">
        <v>33.735999999999997</v>
      </c>
      <c r="F51" s="1487">
        <v>34.390999999999998</v>
      </c>
      <c r="G51" s="1487">
        <v>35.14</v>
      </c>
      <c r="H51" s="1487">
        <v>34.968000000000004</v>
      </c>
      <c r="I51" s="1487">
        <v>36.104999999999997</v>
      </c>
      <c r="J51" s="1487">
        <v>36.338000000000001</v>
      </c>
      <c r="K51" s="1487">
        <v>35.771999999999998</v>
      </c>
      <c r="L51" s="1487">
        <v>33.590000000000003</v>
      </c>
      <c r="M51" s="1487">
        <v>31.253</v>
      </c>
      <c r="N51" s="1487">
        <v>29.228999999999999</v>
      </c>
      <c r="O51" s="1487">
        <v>29.228999999999999</v>
      </c>
      <c r="P51" s="1487">
        <v>27.5</v>
      </c>
      <c r="Q51" s="1487">
        <v>27.024000000000001</v>
      </c>
      <c r="R51" s="1510"/>
      <c r="S51" s="1474"/>
      <c r="T51" s="1511"/>
      <c r="U51" s="1511"/>
      <c r="V51" s="1511"/>
      <c r="W51" s="1511"/>
      <c r="X51" s="1511"/>
      <c r="Y51" s="1511"/>
      <c r="Z51" s="1511"/>
      <c r="AA51" s="1511"/>
    </row>
    <row r="52" spans="1:32" s="1518" customFormat="1" ht="16.5" customHeight="1">
      <c r="A52" s="1513"/>
      <c r="B52" s="1514"/>
      <c r="C52" s="1515"/>
      <c r="D52" s="294" t="s">
        <v>734</v>
      </c>
      <c r="E52" s="1498">
        <v>80.176000000000002</v>
      </c>
      <c r="F52" s="1498">
        <v>79.290999999999997</v>
      </c>
      <c r="G52" s="1498">
        <v>68.415000000000006</v>
      </c>
      <c r="H52" s="1498">
        <v>57.802999999999997</v>
      </c>
      <c r="I52" s="1498">
        <v>74.218000000000004</v>
      </c>
      <c r="J52" s="1498">
        <v>58.792999999999999</v>
      </c>
      <c r="K52" s="1498">
        <v>56.07</v>
      </c>
      <c r="L52" s="1498">
        <v>52.610999999999997</v>
      </c>
      <c r="M52" s="1498">
        <v>49.703000000000003</v>
      </c>
      <c r="N52" s="1498">
        <v>50.564</v>
      </c>
      <c r="O52" s="1498">
        <v>57.542000000000002</v>
      </c>
      <c r="P52" s="1498">
        <v>54.393999999999998</v>
      </c>
      <c r="Q52" s="1498">
        <v>76.7</v>
      </c>
      <c r="R52" s="1516"/>
      <c r="S52" s="1481"/>
      <c r="T52" s="1517"/>
      <c r="U52" s="1517"/>
      <c r="V52" s="1517"/>
      <c r="W52" s="1517"/>
      <c r="X52" s="1517"/>
      <c r="Y52" s="1517"/>
      <c r="Z52" s="1517"/>
      <c r="AA52" s="1517"/>
    </row>
    <row r="53" spans="1:32" s="500" customFormat="1" ht="11.25" customHeight="1">
      <c r="A53" s="470"/>
      <c r="B53" s="543"/>
      <c r="C53" s="1503"/>
      <c r="D53" s="1509" t="s">
        <v>735</v>
      </c>
      <c r="E53" s="1487">
        <v>7.2043643365245824</v>
      </c>
      <c r="F53" s="1487">
        <v>4.6856433682765042</v>
      </c>
      <c r="G53" s="1487">
        <v>-2.083840219833677</v>
      </c>
      <c r="H53" s="1487">
        <v>6.6554727286146642</v>
      </c>
      <c r="I53" s="1487">
        <v>-0.40659679821795081</v>
      </c>
      <c r="J53" s="1487">
        <v>2.943339403277756</v>
      </c>
      <c r="K53" s="1487">
        <v>-11.692443380476892</v>
      </c>
      <c r="L53" s="1487">
        <v>-9.2788660504897198</v>
      </c>
      <c r="M53" s="1487">
        <v>-8.9121430927683871</v>
      </c>
      <c r="N53" s="1487">
        <v>-3.8469583737425705</v>
      </c>
      <c r="O53" s="1487">
        <v>-8.5894930817010504</v>
      </c>
      <c r="P53" s="1487">
        <v>-6.3141577678263889</v>
      </c>
      <c r="Q53" s="1487">
        <v>-4.3354619836360015</v>
      </c>
      <c r="R53" s="1492"/>
      <c r="S53" s="1474"/>
      <c r="T53" s="475"/>
      <c r="U53" s="475"/>
      <c r="V53" s="475"/>
      <c r="W53" s="475"/>
      <c r="X53" s="475"/>
      <c r="Y53" s="475"/>
      <c r="Z53" s="475"/>
      <c r="AA53" s="475"/>
    </row>
    <row r="54" spans="1:32" s="1483" customFormat="1" ht="16.5" customHeight="1">
      <c r="A54" s="1478"/>
      <c r="B54" s="574"/>
      <c r="C54" s="1438" t="s">
        <v>736</v>
      </c>
      <c r="D54" s="267"/>
      <c r="E54" s="1498">
        <v>15.79</v>
      </c>
      <c r="F54" s="1498">
        <v>14.946999999999999</v>
      </c>
      <c r="G54" s="1498">
        <v>12.541</v>
      </c>
      <c r="H54" s="1498">
        <v>10.817</v>
      </c>
      <c r="I54" s="1498">
        <v>14.359</v>
      </c>
      <c r="J54" s="1498">
        <v>13.477</v>
      </c>
      <c r="K54" s="1498">
        <v>15.215999999999999</v>
      </c>
      <c r="L54" s="1498">
        <v>14.122999999999999</v>
      </c>
      <c r="M54" s="1498">
        <v>15.643000000000001</v>
      </c>
      <c r="N54" s="1498">
        <v>13.657999999999999</v>
      </c>
      <c r="O54" s="1498">
        <v>14.048</v>
      </c>
      <c r="P54" s="1498">
        <v>10.401999999999999</v>
      </c>
      <c r="Q54" s="1498">
        <v>16.318999999999999</v>
      </c>
      <c r="R54" s="1491"/>
      <c r="S54" s="1481"/>
      <c r="T54" s="1519"/>
      <c r="U54" s="1519"/>
      <c r="V54" s="1519"/>
      <c r="W54" s="1519"/>
      <c r="X54" s="1519"/>
      <c r="Y54" s="1519"/>
      <c r="Z54" s="1519"/>
      <c r="AA54" s="1519"/>
      <c r="AB54" s="1519"/>
      <c r="AC54" s="1519"/>
      <c r="AD54" s="1519"/>
      <c r="AE54" s="1519"/>
      <c r="AF54" s="1519"/>
    </row>
    <row r="55" spans="1:32" s="500" customFormat="1" ht="9.75" customHeight="1">
      <c r="A55" s="716"/>
      <c r="B55" s="1520"/>
      <c r="C55" s="1521"/>
      <c r="D55" s="1509" t="s">
        <v>737</v>
      </c>
      <c r="E55" s="1487">
        <v>70.961455175400573</v>
      </c>
      <c r="F55" s="1487">
        <v>61.869179120641093</v>
      </c>
      <c r="G55" s="1487">
        <v>52.771348519917183</v>
      </c>
      <c r="H55" s="1487">
        <v>84.119148936170205</v>
      </c>
      <c r="I55" s="1487">
        <v>67.315311116289905</v>
      </c>
      <c r="J55" s="1487">
        <v>76.031870428422167</v>
      </c>
      <c r="K55" s="1487">
        <v>57.678756476683922</v>
      </c>
      <c r="L55" s="1487">
        <v>21.540447504302929</v>
      </c>
      <c r="M55" s="1487">
        <v>22.039319706662507</v>
      </c>
      <c r="N55" s="1487">
        <v>24.457809367596141</v>
      </c>
      <c r="O55" s="1487">
        <v>5.6717316082443237</v>
      </c>
      <c r="P55" s="1487">
        <v>-9.8535401681254964</v>
      </c>
      <c r="Q55" s="1487">
        <v>3.3502216592780298</v>
      </c>
      <c r="R55" s="1492"/>
      <c r="S55" s="1474"/>
      <c r="T55" s="605"/>
      <c r="U55" s="1519"/>
      <c r="V55" s="605"/>
      <c r="W55" s="605"/>
      <c r="X55" s="605"/>
      <c r="Y55" s="605"/>
      <c r="Z55" s="605"/>
      <c r="AA55" s="605"/>
      <c r="AB55" s="605"/>
      <c r="AC55" s="605"/>
      <c r="AD55" s="605"/>
      <c r="AE55" s="605"/>
      <c r="AF55" s="605"/>
    </row>
    <row r="56" spans="1:32" s="1483" customFormat="1" ht="16.5" customHeight="1">
      <c r="A56" s="1478"/>
      <c r="B56" s="574"/>
      <c r="C56" s="1800" t="s">
        <v>738</v>
      </c>
      <c r="D56" s="1800"/>
      <c r="E56" s="1498">
        <v>391.858</v>
      </c>
      <c r="F56" s="1498">
        <v>376.024</v>
      </c>
      <c r="G56" s="1498">
        <v>376.89100000000002</v>
      </c>
      <c r="H56" s="1498">
        <v>376.92200000000003</v>
      </c>
      <c r="I56" s="1498">
        <v>390.48099999999999</v>
      </c>
      <c r="J56" s="1498">
        <v>375.71800000000002</v>
      </c>
      <c r="K56" s="1498">
        <v>369.03300000000002</v>
      </c>
      <c r="L56" s="1498">
        <v>358.74799999999999</v>
      </c>
      <c r="M56" s="1498">
        <v>343.27199999999999</v>
      </c>
      <c r="N56" s="1498">
        <v>330.13200000000001</v>
      </c>
      <c r="O56" s="1498">
        <v>325.048</v>
      </c>
      <c r="P56" s="1498">
        <v>320.447</v>
      </c>
      <c r="Q56" s="1522" t="s">
        <v>429</v>
      </c>
      <c r="R56" s="1492"/>
      <c r="S56" s="1481"/>
      <c r="T56" s="1523"/>
      <c r="U56" s="1519"/>
      <c r="V56" s="1519"/>
      <c r="W56" s="1519"/>
      <c r="X56" s="1519"/>
      <c r="Y56" s="1519"/>
      <c r="Z56" s="1519"/>
      <c r="AA56" s="1519"/>
      <c r="AB56" s="1519"/>
      <c r="AC56" s="1519"/>
      <c r="AD56" s="1519"/>
      <c r="AE56" s="1519"/>
      <c r="AF56" s="1519"/>
    </row>
    <row r="57" spans="1:32" s="500" customFormat="1" ht="10.5" customHeight="1">
      <c r="A57" s="470"/>
      <c r="B57" s="543"/>
      <c r="C57" s="1524"/>
      <c r="D57" s="1524"/>
      <c r="E57" s="1525"/>
      <c r="F57" s="1526"/>
      <c r="G57" s="1526"/>
      <c r="H57" s="1526"/>
      <c r="I57" s="1526"/>
      <c r="J57" s="1526"/>
      <c r="K57" s="1526"/>
      <c r="L57" s="1526"/>
      <c r="M57" s="1526"/>
      <c r="N57" s="1526"/>
      <c r="O57" s="1526"/>
      <c r="P57" s="1526"/>
      <c r="Q57" s="1526"/>
      <c r="R57" s="1492"/>
      <c r="S57" s="1474"/>
      <c r="T57" s="605"/>
      <c r="U57" s="605"/>
      <c r="V57" s="605"/>
      <c r="W57" s="605"/>
      <c r="X57" s="605"/>
      <c r="Y57" s="605"/>
      <c r="Z57" s="605"/>
      <c r="AA57" s="605"/>
      <c r="AB57" s="605"/>
      <c r="AC57" s="605"/>
      <c r="AD57" s="605"/>
      <c r="AE57" s="605"/>
      <c r="AF57" s="605"/>
    </row>
    <row r="58" spans="1:32" s="500" customFormat="1" ht="10.5" customHeight="1">
      <c r="A58" s="470"/>
      <c r="B58" s="543"/>
      <c r="C58" s="1503"/>
      <c r="D58" s="209"/>
      <c r="E58" s="1488"/>
      <c r="F58" s="1488"/>
      <c r="G58" s="1488"/>
      <c r="H58" s="1488"/>
      <c r="I58" s="1488"/>
      <c r="J58" s="1488"/>
      <c r="K58" s="1488"/>
      <c r="L58" s="1488"/>
      <c r="M58" s="1488"/>
      <c r="N58" s="1488"/>
      <c r="O58" s="1488"/>
      <c r="P58" s="1488"/>
      <c r="Q58" s="1488"/>
      <c r="R58" s="1492"/>
      <c r="S58" s="1474"/>
      <c r="T58" s="605"/>
      <c r="U58" s="605"/>
      <c r="V58" s="605"/>
      <c r="W58" s="605"/>
      <c r="X58" s="605"/>
      <c r="Y58" s="605"/>
      <c r="Z58" s="605"/>
      <c r="AA58" s="605"/>
      <c r="AB58" s="605"/>
      <c r="AC58" s="605"/>
      <c r="AD58" s="605"/>
      <c r="AE58" s="605"/>
      <c r="AF58" s="605"/>
    </row>
    <row r="59" spans="1:32" s="500" customFormat="1" ht="10.5" customHeight="1">
      <c r="A59" s="470"/>
      <c r="B59" s="543"/>
      <c r="C59" s="1503"/>
      <c r="D59" s="209"/>
      <c r="E59" s="1504"/>
      <c r="F59" s="1504"/>
      <c r="G59" s="1504"/>
      <c r="H59" s="1504"/>
      <c r="I59" s="1504"/>
      <c r="J59" s="1504"/>
      <c r="K59" s="1504"/>
      <c r="L59" s="1504"/>
      <c r="M59" s="1504"/>
      <c r="N59" s="1504"/>
      <c r="O59" s="1504"/>
      <c r="P59" s="1504"/>
      <c r="Q59" s="1504"/>
      <c r="R59" s="1492"/>
      <c r="S59" s="1474"/>
      <c r="T59" s="605"/>
      <c r="U59" s="605"/>
      <c r="V59" s="605"/>
      <c r="W59" s="605"/>
      <c r="X59" s="605"/>
      <c r="Y59" s="605"/>
      <c r="Z59" s="605"/>
      <c r="AA59" s="605"/>
      <c r="AB59" s="605"/>
      <c r="AC59" s="605"/>
      <c r="AD59" s="605"/>
      <c r="AE59" s="605"/>
      <c r="AF59" s="605"/>
    </row>
    <row r="60" spans="1:32" s="500" customFormat="1" ht="10.5" customHeight="1">
      <c r="A60" s="470"/>
      <c r="B60" s="543"/>
      <c r="C60" s="1503"/>
      <c r="D60" s="209"/>
      <c r="E60" s="1504"/>
      <c r="F60" s="1504"/>
      <c r="G60" s="1504"/>
      <c r="H60" s="1504"/>
      <c r="I60" s="1504"/>
      <c r="J60" s="1504"/>
      <c r="K60" s="1504"/>
      <c r="L60" s="1504"/>
      <c r="M60" s="1504"/>
      <c r="N60" s="1504"/>
      <c r="O60" s="1504"/>
      <c r="P60" s="1504"/>
      <c r="Q60" s="1504"/>
      <c r="R60" s="1492"/>
      <c r="S60" s="1474"/>
    </row>
    <row r="61" spans="1:32" s="500" customFormat="1" ht="10.5" customHeight="1">
      <c r="A61" s="470"/>
      <c r="B61" s="543"/>
      <c r="C61" s="1503"/>
      <c r="D61" s="209"/>
      <c r="E61" s="1504"/>
      <c r="F61" s="1504"/>
      <c r="G61" s="1504"/>
      <c r="H61" s="1504"/>
      <c r="I61" s="1504"/>
      <c r="J61" s="1504"/>
      <c r="K61" s="1504"/>
      <c r="L61" s="1504"/>
      <c r="M61" s="1504"/>
      <c r="N61" s="1504"/>
      <c r="O61" s="1504"/>
      <c r="P61" s="1504"/>
      <c r="Q61" s="1504"/>
      <c r="R61" s="1492"/>
      <c r="S61" s="1474"/>
    </row>
    <row r="62" spans="1:32" s="500" customFormat="1" ht="10.5" customHeight="1">
      <c r="A62" s="470"/>
      <c r="B62" s="543"/>
      <c r="C62" s="1503"/>
      <c r="D62" s="209"/>
      <c r="E62" s="1504"/>
      <c r="F62" s="1504"/>
      <c r="G62" s="1504"/>
      <c r="H62" s="1504"/>
      <c r="I62" s="1504"/>
      <c r="J62" s="1504"/>
      <c r="K62" s="1504"/>
      <c r="L62" s="1504"/>
      <c r="M62" s="1504"/>
      <c r="N62" s="1504"/>
      <c r="O62" s="1504"/>
      <c r="P62" s="1504"/>
      <c r="Q62" s="1504"/>
      <c r="R62" s="1492"/>
      <c r="S62" s="1474"/>
    </row>
    <row r="63" spans="1:32" s="500" customFormat="1" ht="10.5" customHeight="1">
      <c r="A63" s="470"/>
      <c r="B63" s="543"/>
      <c r="C63" s="1503"/>
      <c r="D63" s="209"/>
      <c r="E63" s="1504"/>
      <c r="F63" s="1504"/>
      <c r="G63" s="1504"/>
      <c r="H63" s="1504"/>
      <c r="I63" s="1504"/>
      <c r="J63" s="1504"/>
      <c r="K63" s="1504"/>
      <c r="L63" s="1504"/>
      <c r="M63" s="1504"/>
      <c r="N63" s="1504"/>
      <c r="O63" s="1504"/>
      <c r="P63" s="1504"/>
      <c r="Q63" s="1504"/>
      <c r="R63" s="1492"/>
      <c r="S63" s="1474"/>
    </row>
    <row r="64" spans="1:32" s="500" customFormat="1" ht="10.5" customHeight="1">
      <c r="A64" s="470"/>
      <c r="B64" s="543"/>
      <c r="C64" s="1503"/>
      <c r="D64" s="209"/>
      <c r="E64" s="1504"/>
      <c r="F64" s="1504"/>
      <c r="G64" s="1504"/>
      <c r="H64" s="1504"/>
      <c r="I64" s="1504"/>
      <c r="J64" s="1504"/>
      <c r="K64" s="1504"/>
      <c r="L64" s="1504"/>
      <c r="M64" s="1504"/>
      <c r="N64" s="1504"/>
      <c r="O64" s="1504"/>
      <c r="P64" s="1504"/>
      <c r="Q64" s="1504"/>
      <c r="R64" s="1492"/>
      <c r="S64" s="1474"/>
    </row>
    <row r="65" spans="1:19" s="500" customFormat="1" ht="10.5" customHeight="1">
      <c r="A65" s="470"/>
      <c r="B65" s="543"/>
      <c r="C65" s="1503"/>
      <c r="D65" s="209"/>
      <c r="E65" s="1504"/>
      <c r="F65" s="1504"/>
      <c r="G65" s="1504"/>
      <c r="H65" s="1504"/>
      <c r="I65" s="1504"/>
      <c r="J65" s="1504"/>
      <c r="K65" s="1504"/>
      <c r="L65" s="1504"/>
      <c r="M65" s="1504"/>
      <c r="N65" s="1504"/>
      <c r="O65" s="1504"/>
      <c r="P65" s="1504"/>
      <c r="Q65" s="1504"/>
      <c r="R65" s="1492"/>
      <c r="S65" s="1474"/>
    </row>
    <row r="66" spans="1:19" s="500" customFormat="1" ht="10.5" customHeight="1">
      <c r="A66" s="470"/>
      <c r="B66" s="543"/>
      <c r="C66" s="1503"/>
      <c r="D66" s="209"/>
      <c r="E66" s="1504"/>
      <c r="F66" s="1504"/>
      <c r="G66" s="1504"/>
      <c r="H66" s="1504"/>
      <c r="I66" s="1504"/>
      <c r="J66" s="1504"/>
      <c r="K66" s="1504"/>
      <c r="L66" s="1504"/>
      <c r="M66" s="1504"/>
      <c r="N66" s="1504"/>
      <c r="O66" s="1504"/>
      <c r="P66" s="1504"/>
      <c r="Q66" s="1504"/>
      <c r="R66" s="1492"/>
      <c r="S66" s="1474"/>
    </row>
    <row r="67" spans="1:19" s="500" customFormat="1" ht="10.5" customHeight="1">
      <c r="A67" s="470"/>
      <c r="B67" s="543"/>
      <c r="C67" s="1503"/>
      <c r="D67" s="209"/>
      <c r="E67" s="1504"/>
      <c r="F67" s="1504"/>
      <c r="G67" s="1504"/>
      <c r="H67" s="1504"/>
      <c r="I67" s="1504"/>
      <c r="J67" s="1504"/>
      <c r="K67" s="1504"/>
      <c r="L67" s="1504"/>
      <c r="M67" s="1504"/>
      <c r="N67" s="1504"/>
      <c r="O67" s="1504"/>
      <c r="P67" s="1504"/>
      <c r="Q67" s="1504"/>
      <c r="R67" s="1492"/>
      <c r="S67" s="1474"/>
    </row>
    <row r="68" spans="1:19" s="500" customFormat="1" ht="10.5" customHeight="1">
      <c r="A68" s="470"/>
      <c r="B68" s="543"/>
      <c r="C68" s="1503"/>
      <c r="D68" s="209"/>
      <c r="E68" s="1504"/>
      <c r="F68" s="1504"/>
      <c r="G68" s="1504"/>
      <c r="H68" s="1504"/>
      <c r="I68" s="1504"/>
      <c r="J68" s="1504"/>
      <c r="K68" s="1504"/>
      <c r="L68" s="1504"/>
      <c r="M68" s="1504"/>
      <c r="N68" s="1504"/>
      <c r="O68" s="1504"/>
      <c r="P68" s="1504"/>
      <c r="Q68" s="1504"/>
      <c r="R68" s="1492"/>
      <c r="S68" s="1474"/>
    </row>
    <row r="69" spans="1:19" s="500" customFormat="1" ht="10.5" customHeight="1">
      <c r="A69" s="470"/>
      <c r="B69" s="543"/>
      <c r="C69" s="1503"/>
      <c r="D69" s="209"/>
      <c r="E69" s="1504"/>
      <c r="F69" s="1504"/>
      <c r="G69" s="1504"/>
      <c r="H69" s="1504"/>
      <c r="I69" s="1504"/>
      <c r="J69" s="1504"/>
      <c r="K69" s="1504"/>
      <c r="L69" s="1504"/>
      <c r="M69" s="1504"/>
      <c r="N69" s="1504"/>
      <c r="O69" s="1504"/>
      <c r="P69" s="1504"/>
      <c r="Q69" s="1504"/>
      <c r="R69" s="1492"/>
      <c r="S69" s="1474"/>
    </row>
    <row r="70" spans="1:19" s="500" customFormat="1" ht="20.25" customHeight="1">
      <c r="A70" s="470"/>
      <c r="B70" s="543"/>
      <c r="C70" s="1796" t="s">
        <v>739</v>
      </c>
      <c r="D70" s="1796"/>
      <c r="E70" s="1796"/>
      <c r="F70" s="1796"/>
      <c r="G70" s="1796"/>
      <c r="H70" s="1796"/>
      <c r="I70" s="1796"/>
      <c r="J70" s="1796"/>
      <c r="K70" s="1796"/>
      <c r="L70" s="1796"/>
      <c r="M70" s="1796"/>
      <c r="N70" s="1796"/>
      <c r="O70" s="1796"/>
      <c r="P70" s="1796"/>
      <c r="Q70" s="1796"/>
      <c r="R70" s="1492"/>
      <c r="S70" s="1474"/>
    </row>
    <row r="71" spans="1:19" s="500" customFormat="1" ht="15.75" customHeight="1">
      <c r="A71" s="470"/>
      <c r="B71" s="543"/>
      <c r="C71" s="1797" t="s">
        <v>740</v>
      </c>
      <c r="D71" s="1797"/>
      <c r="E71" s="1797"/>
      <c r="F71" s="1797"/>
      <c r="G71" s="1797"/>
      <c r="H71" s="1797"/>
      <c r="I71" s="1797"/>
      <c r="J71" s="1797"/>
      <c r="K71" s="1797"/>
      <c r="L71" s="1797"/>
      <c r="M71" s="1797"/>
      <c r="N71" s="1797"/>
      <c r="O71" s="1797"/>
      <c r="P71" s="1797"/>
      <c r="Q71" s="1797"/>
      <c r="R71" s="1492"/>
      <c r="S71" s="1474"/>
    </row>
    <row r="72" spans="1:19">
      <c r="A72" s="470"/>
      <c r="B72" s="1527">
        <v>20</v>
      </c>
      <c r="C72" s="1779">
        <v>41913</v>
      </c>
      <c r="D72" s="1779"/>
      <c r="E72" s="1468"/>
      <c r="F72" s="1528"/>
      <c r="G72" s="1528"/>
      <c r="H72" s="1528"/>
      <c r="I72" s="1528"/>
      <c r="J72" s="1529"/>
      <c r="K72" s="1529"/>
      <c r="L72" s="1529"/>
      <c r="M72" s="1529"/>
      <c r="N72" s="1530"/>
      <c r="O72" s="1530"/>
      <c r="P72" s="1530"/>
      <c r="Q72" s="1531"/>
      <c r="R72" s="1532"/>
      <c r="S72" s="1531"/>
    </row>
    <row r="73" spans="1:19">
      <c r="C73" s="1533"/>
      <c r="D73" s="1533"/>
      <c r="E73" s="1534"/>
      <c r="F73" s="1534"/>
      <c r="G73" s="1534"/>
      <c r="H73" s="1535"/>
      <c r="I73" s="1535"/>
      <c r="S73" s="1537"/>
    </row>
    <row r="74" spans="1:19">
      <c r="C74" s="1533"/>
      <c r="D74" s="1533"/>
      <c r="E74" s="1533"/>
      <c r="F74" s="1533"/>
      <c r="G74" s="1533"/>
      <c r="H74" s="1533"/>
      <c r="I74" s="1533"/>
      <c r="J74" s="1533"/>
      <c r="K74" s="1533"/>
      <c r="L74" s="1533"/>
      <c r="M74" s="1533"/>
      <c r="N74" s="1533"/>
      <c r="O74" s="1533"/>
      <c r="P74" s="1533"/>
      <c r="S74" s="1533"/>
    </row>
    <row r="75" spans="1:19">
      <c r="C75" s="1533"/>
      <c r="D75" s="1533"/>
      <c r="E75" s="1533"/>
      <c r="F75" s="1533"/>
      <c r="G75" s="1533"/>
      <c r="H75" s="1533"/>
      <c r="I75" s="1533"/>
      <c r="J75" s="1533"/>
      <c r="K75" s="1533"/>
      <c r="L75" s="1533"/>
      <c r="M75" s="1533"/>
      <c r="N75" s="1533"/>
      <c r="O75" s="1533"/>
      <c r="P75" s="1533"/>
      <c r="S75" s="1533"/>
    </row>
    <row r="76" spans="1:19">
      <c r="C76" s="1533"/>
      <c r="D76" s="1533"/>
      <c r="E76" s="1533"/>
      <c r="F76" s="1533"/>
      <c r="G76" s="1533"/>
      <c r="H76" s="1533"/>
      <c r="I76" s="1533"/>
      <c r="J76" s="1533"/>
      <c r="K76" s="1533"/>
      <c r="L76" s="1533"/>
      <c r="M76" s="1533"/>
      <c r="N76" s="1533"/>
      <c r="O76" s="1533"/>
      <c r="P76" s="1533"/>
      <c r="S76" s="1533"/>
    </row>
    <row r="77" spans="1:19" ht="15" customHeight="1">
      <c r="C77" s="1533"/>
      <c r="D77" s="1533"/>
      <c r="E77" s="1533"/>
      <c r="F77" s="1533"/>
      <c r="G77" s="1533"/>
      <c r="H77" s="1533"/>
      <c r="I77" s="1533"/>
      <c r="J77" s="1533"/>
      <c r="K77" s="1533"/>
      <c r="L77" s="1533"/>
      <c r="M77" s="1533"/>
      <c r="N77" s="1533"/>
      <c r="O77" s="1533"/>
      <c r="P77" s="1533"/>
      <c r="S77" s="1533"/>
    </row>
    <row r="78" spans="1:19">
      <c r="C78" s="1533"/>
      <c r="D78" s="1533"/>
      <c r="E78" s="1533"/>
      <c r="F78" s="1533"/>
      <c r="G78" s="1533"/>
      <c r="H78" s="1533"/>
      <c r="I78" s="1533"/>
      <c r="J78" s="1533"/>
      <c r="K78" s="1533"/>
      <c r="L78" s="1533"/>
      <c r="M78" s="1533"/>
      <c r="N78" s="1533"/>
      <c r="O78" s="1533"/>
      <c r="P78" s="1533"/>
      <c r="S78" s="1533"/>
    </row>
    <row r="79" spans="1:19">
      <c r="C79" s="1533"/>
      <c r="D79" s="1533"/>
      <c r="E79" s="1533"/>
      <c r="F79" s="1533"/>
      <c r="G79" s="1533"/>
      <c r="H79" s="1533"/>
      <c r="I79" s="1533"/>
      <c r="J79" s="1533"/>
      <c r="K79" s="1533"/>
      <c r="L79" s="1533"/>
      <c r="M79" s="1533"/>
      <c r="N79" s="1533"/>
      <c r="O79" s="1533"/>
      <c r="P79" s="1533"/>
      <c r="S79" s="1533"/>
    </row>
    <row r="80" spans="1:19">
      <c r="C80" s="1533"/>
      <c r="D80" s="1533"/>
      <c r="E80" s="1533"/>
      <c r="F80" s="1533"/>
      <c r="G80" s="1533"/>
      <c r="H80" s="1533"/>
      <c r="I80" s="1533"/>
      <c r="J80" s="1533"/>
      <c r="K80" s="1533"/>
      <c r="L80" s="1533"/>
      <c r="M80" s="1533"/>
      <c r="N80" s="1533"/>
      <c r="O80" s="1533"/>
      <c r="P80" s="1533"/>
      <c r="S80" s="1533"/>
    </row>
    <row r="81" spans="3:19">
      <c r="C81" s="1533"/>
      <c r="D81" s="1533"/>
      <c r="E81" s="1533"/>
      <c r="F81" s="1533"/>
      <c r="G81" s="1533"/>
      <c r="H81" s="1533"/>
      <c r="I81" s="1533"/>
      <c r="J81" s="1533"/>
      <c r="K81" s="1533"/>
      <c r="L81" s="1533"/>
      <c r="M81" s="1533"/>
      <c r="N81" s="1533"/>
      <c r="O81" s="1533"/>
      <c r="P81" s="1533"/>
      <c r="S81" s="1533"/>
    </row>
    <row r="82" spans="3:19">
      <c r="C82" s="1533"/>
      <c r="D82" s="1533"/>
      <c r="E82" s="1533"/>
      <c r="F82" s="1533"/>
      <c r="G82" s="1533"/>
      <c r="H82" s="1533"/>
      <c r="I82" s="1533"/>
      <c r="J82" s="1533"/>
      <c r="K82" s="1533"/>
      <c r="L82" s="1533"/>
      <c r="M82" s="1533"/>
      <c r="N82" s="1533"/>
      <c r="O82" s="1533"/>
      <c r="P82" s="1533"/>
      <c r="S82" s="1533"/>
    </row>
    <row r="83" spans="3:19" ht="8.25" customHeight="1">
      <c r="C83" s="1533"/>
      <c r="D83" s="1533"/>
      <c r="E83" s="1533"/>
      <c r="F83" s="1533"/>
      <c r="G83" s="1533"/>
      <c r="H83" s="1533"/>
      <c r="I83" s="1533"/>
      <c r="J83" s="1533"/>
      <c r="K83" s="1533"/>
      <c r="L83" s="1533"/>
      <c r="M83" s="1533"/>
      <c r="N83" s="1533"/>
      <c r="O83" s="1533"/>
      <c r="P83" s="1533"/>
      <c r="S83" s="1533"/>
    </row>
    <row r="84" spans="3:19">
      <c r="C84" s="1533"/>
      <c r="D84" s="1533"/>
      <c r="E84" s="1533"/>
      <c r="F84" s="1533"/>
      <c r="G84" s="1533"/>
      <c r="H84" s="1533"/>
      <c r="I84" s="1533"/>
      <c r="J84" s="1533"/>
      <c r="K84" s="1533"/>
      <c r="L84" s="1533"/>
      <c r="M84" s="1533"/>
      <c r="N84" s="1533"/>
      <c r="O84" s="1533"/>
      <c r="P84" s="1533"/>
      <c r="Q84" s="1533"/>
      <c r="R84" s="1539"/>
      <c r="S84" s="1533"/>
    </row>
    <row r="85" spans="3:19" ht="9" customHeight="1">
      <c r="C85" s="1533"/>
      <c r="D85" s="1533"/>
      <c r="E85" s="1533"/>
      <c r="F85" s="1533"/>
      <c r="G85" s="1533"/>
      <c r="H85" s="1533"/>
      <c r="I85" s="1533"/>
      <c r="J85" s="1533"/>
      <c r="K85" s="1533"/>
      <c r="L85" s="1533"/>
      <c r="M85" s="1533"/>
      <c r="N85" s="1533"/>
      <c r="O85" s="1533"/>
      <c r="P85" s="1533"/>
      <c r="Q85" s="1533"/>
      <c r="R85" s="1539"/>
      <c r="S85" s="1533"/>
    </row>
    <row r="86" spans="3:19" ht="8.25" customHeight="1">
      <c r="C86" s="1533"/>
      <c r="D86" s="1533"/>
      <c r="E86" s="1533"/>
      <c r="F86" s="1533"/>
      <c r="G86" s="1533"/>
      <c r="H86" s="1533"/>
      <c r="I86" s="1533"/>
      <c r="J86" s="1533"/>
      <c r="K86" s="1533"/>
      <c r="L86" s="1533"/>
      <c r="M86" s="1533"/>
      <c r="N86" s="1533"/>
      <c r="O86" s="1533"/>
      <c r="P86" s="1533"/>
      <c r="Q86" s="1533"/>
      <c r="R86" s="1539"/>
      <c r="S86" s="1533"/>
    </row>
    <row r="87" spans="3:19" ht="9.75" customHeight="1">
      <c r="C87" s="1533"/>
      <c r="D87" s="1533"/>
      <c r="E87" s="1533"/>
      <c r="F87" s="1533"/>
      <c r="G87" s="1533"/>
      <c r="H87" s="1533"/>
      <c r="I87" s="1533"/>
      <c r="J87" s="1533"/>
      <c r="K87" s="1533"/>
      <c r="L87" s="1533"/>
      <c r="M87" s="1533"/>
      <c r="N87" s="1533"/>
      <c r="O87" s="1533"/>
      <c r="P87" s="1533"/>
      <c r="Q87" s="1533"/>
      <c r="R87" s="1539"/>
      <c r="S87" s="1533"/>
    </row>
    <row r="88" spans="3:19">
      <c r="C88" s="1533"/>
      <c r="D88" s="1533"/>
      <c r="E88" s="1533"/>
      <c r="F88" s="1533"/>
      <c r="G88" s="1533"/>
      <c r="H88" s="1533"/>
      <c r="I88" s="1533"/>
      <c r="J88" s="1533"/>
      <c r="K88" s="1533"/>
      <c r="L88" s="1533"/>
      <c r="M88" s="1533"/>
      <c r="N88" s="1533"/>
      <c r="O88" s="1533"/>
      <c r="P88" s="1533"/>
      <c r="Q88" s="1533"/>
      <c r="R88" s="1539"/>
      <c r="S88" s="1533"/>
    </row>
    <row r="89" spans="3:19">
      <c r="C89" s="1533"/>
      <c r="D89" s="1533"/>
      <c r="E89" s="1533"/>
      <c r="F89" s="1533"/>
      <c r="G89" s="1533"/>
      <c r="H89" s="1533"/>
      <c r="I89" s="1533"/>
      <c r="J89" s="1533"/>
      <c r="K89" s="1533"/>
      <c r="L89" s="1533"/>
      <c r="M89" s="1533"/>
      <c r="N89" s="1533"/>
      <c r="O89" s="1533"/>
      <c r="P89" s="1533"/>
      <c r="Q89" s="1533"/>
      <c r="R89" s="1539"/>
      <c r="S89" s="1533"/>
    </row>
    <row r="90" spans="3:19">
      <c r="C90" s="1533"/>
      <c r="D90" s="1533"/>
      <c r="E90" s="1533"/>
      <c r="F90" s="1533"/>
      <c r="G90" s="1533"/>
      <c r="H90" s="1533"/>
      <c r="I90" s="1533"/>
      <c r="J90" s="1533"/>
      <c r="K90" s="1533"/>
      <c r="L90" s="1533"/>
      <c r="M90" s="1533"/>
      <c r="N90" s="1533"/>
      <c r="O90" s="1533"/>
      <c r="P90" s="1533"/>
      <c r="Q90" s="1533"/>
      <c r="R90" s="1539"/>
      <c r="S90" s="1533"/>
    </row>
    <row r="91" spans="3:19">
      <c r="C91" s="1533"/>
      <c r="D91" s="1533"/>
      <c r="E91" s="1533"/>
      <c r="F91" s="1533"/>
      <c r="G91" s="1533"/>
      <c r="H91" s="1533"/>
      <c r="I91" s="1533"/>
      <c r="J91" s="1533"/>
      <c r="K91" s="1533"/>
      <c r="L91" s="1533"/>
      <c r="M91" s="1533"/>
      <c r="N91" s="1533"/>
      <c r="O91" s="1533"/>
      <c r="P91" s="1533"/>
      <c r="Q91" s="1533"/>
      <c r="R91" s="1539"/>
      <c r="S91" s="1533"/>
    </row>
    <row r="92" spans="3:19">
      <c r="C92" s="1533"/>
      <c r="D92" s="1533"/>
      <c r="E92" s="1533"/>
      <c r="F92" s="1533"/>
      <c r="G92" s="1533"/>
      <c r="H92" s="1533"/>
      <c r="I92" s="1533"/>
      <c r="J92" s="1533"/>
      <c r="K92" s="1533"/>
      <c r="L92" s="1533"/>
      <c r="M92" s="1533"/>
      <c r="N92" s="1533"/>
      <c r="O92" s="1533"/>
      <c r="P92" s="1533"/>
      <c r="Q92" s="1533"/>
      <c r="R92" s="1539"/>
      <c r="S92" s="1533"/>
    </row>
    <row r="93" spans="3:19">
      <c r="C93" s="1533"/>
      <c r="D93" s="1533"/>
      <c r="E93" s="1533"/>
      <c r="F93" s="1533"/>
      <c r="G93" s="1533"/>
      <c r="H93" s="1533"/>
      <c r="I93" s="1533"/>
      <c r="J93" s="1533"/>
      <c r="K93" s="1533"/>
      <c r="L93" s="1533"/>
      <c r="M93" s="1533"/>
      <c r="N93" s="1533"/>
      <c r="O93" s="1533"/>
      <c r="P93" s="1533"/>
      <c r="Q93" s="1533"/>
      <c r="R93" s="1539"/>
      <c r="S93" s="1533"/>
    </row>
    <row r="94" spans="3:19">
      <c r="C94" s="1533"/>
      <c r="D94" s="1533"/>
      <c r="E94" s="1533"/>
      <c r="F94" s="1533"/>
      <c r="G94" s="1533"/>
      <c r="H94" s="1533"/>
      <c r="I94" s="1533"/>
      <c r="J94" s="1533"/>
      <c r="K94" s="1533"/>
      <c r="L94" s="1533"/>
      <c r="M94" s="1533"/>
      <c r="N94" s="1533"/>
      <c r="O94" s="1533"/>
      <c r="P94" s="1533"/>
      <c r="Q94" s="1533"/>
      <c r="R94" s="1539"/>
      <c r="S94" s="1533"/>
    </row>
    <row r="95" spans="3:19">
      <c r="C95" s="1533"/>
      <c r="D95" s="1533"/>
      <c r="E95" s="1533"/>
      <c r="F95" s="1533"/>
      <c r="G95" s="1533"/>
      <c r="H95" s="1533"/>
      <c r="I95" s="1533"/>
      <c r="J95" s="1533"/>
      <c r="K95" s="1533"/>
      <c r="L95" s="1533"/>
      <c r="M95" s="1533"/>
      <c r="N95" s="1533"/>
      <c r="O95" s="1533"/>
      <c r="P95" s="1533"/>
      <c r="Q95" s="1533"/>
      <c r="R95" s="1539"/>
      <c r="S95" s="1533"/>
    </row>
    <row r="96" spans="3:19">
      <c r="C96" s="1533"/>
      <c r="D96" s="1533"/>
      <c r="E96" s="1533"/>
      <c r="F96" s="1533"/>
      <c r="G96" s="1533"/>
      <c r="H96" s="1533"/>
      <c r="I96" s="1533"/>
      <c r="J96" s="1533"/>
      <c r="K96" s="1533"/>
      <c r="L96" s="1533"/>
      <c r="M96" s="1533"/>
      <c r="N96" s="1533"/>
      <c r="O96" s="1533"/>
      <c r="P96" s="1533"/>
      <c r="Q96" s="1533"/>
      <c r="R96" s="1539"/>
      <c r="S96" s="1533"/>
    </row>
    <row r="97" spans="3:19">
      <c r="C97" s="1533"/>
      <c r="D97" s="1533"/>
      <c r="E97" s="1533"/>
      <c r="F97" s="1533"/>
      <c r="G97" s="1533"/>
      <c r="H97" s="1533"/>
      <c r="I97" s="1533"/>
      <c r="J97" s="1533"/>
      <c r="K97" s="1533"/>
      <c r="L97" s="1533"/>
      <c r="M97" s="1533"/>
      <c r="N97" s="1533"/>
      <c r="O97" s="1533"/>
      <c r="P97" s="1533"/>
      <c r="Q97" s="1533"/>
      <c r="R97" s="1539"/>
      <c r="S97" s="1533"/>
    </row>
    <row r="98" spans="3:19">
      <c r="C98" s="1533"/>
      <c r="D98" s="1533"/>
      <c r="E98" s="1533"/>
      <c r="F98" s="1533"/>
      <c r="G98" s="1533"/>
      <c r="H98" s="1533"/>
      <c r="I98" s="1533"/>
      <c r="J98" s="1533"/>
      <c r="K98" s="1533"/>
      <c r="L98" s="1533"/>
      <c r="M98" s="1533"/>
      <c r="N98" s="1533"/>
      <c r="O98" s="1533"/>
      <c r="P98" s="1533"/>
      <c r="Q98" s="1533"/>
      <c r="R98" s="1539"/>
      <c r="S98" s="1533"/>
    </row>
    <row r="99" spans="3:19">
      <c r="C99" s="1533"/>
      <c r="D99" s="1533"/>
      <c r="E99" s="1533"/>
      <c r="F99" s="1533"/>
      <c r="G99" s="1533"/>
      <c r="H99" s="1533"/>
      <c r="I99" s="1533"/>
      <c r="J99" s="1533"/>
      <c r="K99" s="1533"/>
      <c r="L99" s="1533"/>
      <c r="M99" s="1533"/>
      <c r="N99" s="1533"/>
      <c r="O99" s="1533"/>
      <c r="P99" s="1533"/>
      <c r="Q99" s="1533"/>
      <c r="R99" s="1539"/>
      <c r="S99" s="1533"/>
    </row>
    <row r="100" spans="3:19">
      <c r="C100" s="1533"/>
      <c r="D100" s="1533"/>
      <c r="E100" s="1533"/>
      <c r="F100" s="1533"/>
      <c r="G100" s="1533"/>
      <c r="H100" s="1533"/>
      <c r="I100" s="1533"/>
      <c r="J100" s="1533"/>
      <c r="K100" s="1533"/>
      <c r="L100" s="1533"/>
      <c r="M100" s="1533"/>
      <c r="N100" s="1533"/>
      <c r="O100" s="1533"/>
      <c r="P100" s="1533"/>
      <c r="Q100" s="1533"/>
      <c r="R100" s="1539"/>
      <c r="S100" s="1533"/>
    </row>
    <row r="101" spans="3:19">
      <c r="C101" s="1533"/>
      <c r="D101" s="1533"/>
      <c r="E101" s="1533"/>
      <c r="F101" s="1533"/>
      <c r="G101" s="1533"/>
      <c r="H101" s="1533"/>
      <c r="I101" s="1533"/>
      <c r="J101" s="1533"/>
      <c r="K101" s="1533"/>
      <c r="L101" s="1533"/>
      <c r="M101" s="1533"/>
      <c r="N101" s="1533"/>
      <c r="O101" s="1533"/>
      <c r="P101" s="1533"/>
      <c r="Q101" s="1533"/>
      <c r="R101" s="1539"/>
      <c r="S101" s="1533"/>
    </row>
    <row r="102" spans="3:19">
      <c r="C102" s="1533"/>
      <c r="D102" s="1533"/>
      <c r="E102" s="1533"/>
      <c r="F102" s="1533"/>
      <c r="G102" s="1533"/>
      <c r="H102" s="1533"/>
      <c r="I102" s="1533"/>
      <c r="J102" s="1533"/>
      <c r="K102" s="1533"/>
      <c r="L102" s="1533"/>
      <c r="M102" s="1533"/>
      <c r="N102" s="1533"/>
      <c r="O102" s="1533"/>
      <c r="P102" s="1533"/>
      <c r="Q102" s="1533"/>
      <c r="R102" s="1539"/>
      <c r="S102" s="1533"/>
    </row>
    <row r="103" spans="3:19">
      <c r="C103" s="1533"/>
      <c r="D103" s="1533"/>
      <c r="E103" s="1533"/>
      <c r="F103" s="1533"/>
      <c r="G103" s="1533"/>
      <c r="H103" s="1533"/>
      <c r="I103" s="1533"/>
      <c r="J103" s="1533"/>
      <c r="K103" s="1533"/>
      <c r="L103" s="1533"/>
      <c r="M103" s="1533"/>
      <c r="N103" s="1533"/>
      <c r="O103" s="1533"/>
      <c r="P103" s="1533"/>
      <c r="Q103" s="1533"/>
      <c r="R103" s="1539"/>
      <c r="S103" s="1533"/>
    </row>
    <row r="104" spans="3:19">
      <c r="C104" s="1533"/>
      <c r="D104" s="1533"/>
      <c r="E104" s="1533"/>
      <c r="F104" s="1533"/>
      <c r="G104" s="1533"/>
      <c r="H104" s="1533"/>
      <c r="I104" s="1533"/>
      <c r="J104" s="1533"/>
      <c r="K104" s="1533"/>
      <c r="L104" s="1533"/>
      <c r="M104" s="1533"/>
      <c r="N104" s="1533"/>
      <c r="O104" s="1533"/>
      <c r="P104" s="1533"/>
      <c r="Q104" s="1533"/>
      <c r="R104" s="1539"/>
      <c r="S104" s="1533"/>
    </row>
    <row r="105" spans="3:19">
      <c r="C105" s="1533"/>
      <c r="D105" s="1533"/>
      <c r="E105" s="1533"/>
      <c r="F105" s="1533"/>
      <c r="G105" s="1533"/>
      <c r="H105" s="1533"/>
      <c r="I105" s="1533"/>
      <c r="J105" s="1533"/>
      <c r="K105" s="1533"/>
      <c r="L105" s="1533"/>
      <c r="M105" s="1533"/>
      <c r="N105" s="1533"/>
      <c r="O105" s="1533"/>
      <c r="P105" s="1533"/>
      <c r="Q105" s="1533"/>
      <c r="R105" s="1539"/>
      <c r="S105" s="1533"/>
    </row>
    <row r="106" spans="3:19">
      <c r="C106" s="1533"/>
      <c r="D106" s="1533"/>
      <c r="E106" s="1533"/>
      <c r="F106" s="1533"/>
      <c r="G106" s="1533"/>
      <c r="H106" s="1533"/>
      <c r="I106" s="1533"/>
      <c r="J106" s="1533"/>
      <c r="K106" s="1533"/>
      <c r="L106" s="1533"/>
      <c r="M106" s="1533"/>
      <c r="N106" s="1533"/>
      <c r="O106" s="1533"/>
      <c r="P106" s="1533"/>
      <c r="Q106" s="1533"/>
      <c r="R106" s="1539"/>
      <c r="S106" s="1533"/>
    </row>
    <row r="107" spans="3:19">
      <c r="C107" s="1533"/>
      <c r="D107" s="1533"/>
      <c r="E107" s="1533"/>
      <c r="F107" s="1533"/>
      <c r="G107" s="1533"/>
      <c r="H107" s="1533"/>
      <c r="I107" s="1533"/>
      <c r="J107" s="1533"/>
      <c r="K107" s="1533"/>
      <c r="L107" s="1533"/>
      <c r="M107" s="1533"/>
      <c r="N107" s="1533"/>
      <c r="O107" s="1533"/>
      <c r="P107" s="1533"/>
      <c r="Q107" s="1533"/>
      <c r="R107" s="1539"/>
      <c r="S107" s="1533"/>
    </row>
    <row r="108" spans="3:19">
      <c r="C108" s="1533"/>
      <c r="D108" s="1533"/>
      <c r="E108" s="1533"/>
      <c r="F108" s="1533"/>
      <c r="G108" s="1533"/>
      <c r="H108" s="1533"/>
      <c r="I108" s="1533"/>
      <c r="J108" s="1533"/>
      <c r="K108" s="1533"/>
      <c r="L108" s="1533"/>
      <c r="M108" s="1533"/>
      <c r="N108" s="1533"/>
      <c r="O108" s="1533"/>
      <c r="P108" s="1533"/>
      <c r="Q108" s="1533"/>
      <c r="R108" s="1539"/>
      <c r="S108" s="1533"/>
    </row>
    <row r="109" spans="3:19">
      <c r="C109" s="1533"/>
      <c r="D109" s="1533"/>
      <c r="E109" s="1533"/>
      <c r="F109" s="1533"/>
      <c r="G109" s="1533"/>
      <c r="H109" s="1533"/>
      <c r="I109" s="1533"/>
      <c r="J109" s="1533"/>
      <c r="K109" s="1533"/>
      <c r="L109" s="1533"/>
      <c r="M109" s="1533"/>
      <c r="N109" s="1533"/>
      <c r="O109" s="1533"/>
      <c r="P109" s="1533"/>
      <c r="Q109" s="1533"/>
      <c r="R109" s="1539"/>
      <c r="S109" s="1533"/>
    </row>
    <row r="110" spans="3:19">
      <c r="C110" s="1533"/>
      <c r="D110" s="1533"/>
      <c r="E110" s="1533"/>
      <c r="F110" s="1533"/>
      <c r="G110" s="1533"/>
      <c r="H110" s="1533"/>
      <c r="I110" s="1533"/>
      <c r="J110" s="1533"/>
      <c r="K110" s="1533"/>
      <c r="L110" s="1533"/>
      <c r="M110" s="1533"/>
      <c r="N110" s="1533"/>
      <c r="O110" s="1533"/>
      <c r="P110" s="1533"/>
      <c r="Q110" s="1533"/>
      <c r="R110" s="1539"/>
      <c r="S110" s="1533"/>
    </row>
    <row r="111" spans="3:19">
      <c r="C111" s="1533"/>
      <c r="D111" s="1533"/>
      <c r="E111" s="1533"/>
      <c r="F111" s="1533"/>
      <c r="G111" s="1533"/>
      <c r="H111" s="1533"/>
      <c r="I111" s="1533"/>
      <c r="J111" s="1533"/>
      <c r="K111" s="1533"/>
      <c r="L111" s="1533"/>
      <c r="M111" s="1533"/>
      <c r="N111" s="1533"/>
      <c r="O111" s="1533"/>
      <c r="P111" s="1533"/>
      <c r="Q111" s="1533"/>
      <c r="R111" s="1539"/>
      <c r="S111" s="1533"/>
    </row>
    <row r="112" spans="3:19">
      <c r="C112" s="1533"/>
      <c r="D112" s="1533"/>
      <c r="E112" s="1533"/>
      <c r="F112" s="1533"/>
      <c r="G112" s="1533"/>
      <c r="H112" s="1533"/>
      <c r="I112" s="1533"/>
      <c r="J112" s="1533"/>
      <c r="K112" s="1533"/>
      <c r="L112" s="1533"/>
      <c r="M112" s="1533"/>
      <c r="N112" s="1533"/>
      <c r="O112" s="1533"/>
      <c r="P112" s="1533"/>
      <c r="Q112" s="1533"/>
      <c r="R112" s="1539"/>
      <c r="S112" s="1533"/>
    </row>
    <row r="113" spans="3:19">
      <c r="C113" s="1533"/>
      <c r="D113" s="1533"/>
      <c r="E113" s="1533"/>
      <c r="F113" s="1533"/>
      <c r="G113" s="1533"/>
      <c r="H113" s="1533"/>
      <c r="I113" s="1533"/>
      <c r="J113" s="1533"/>
      <c r="K113" s="1533"/>
      <c r="L113" s="1533"/>
      <c r="M113" s="1533"/>
      <c r="N113" s="1533"/>
      <c r="O113" s="1533"/>
      <c r="P113" s="1533"/>
      <c r="Q113" s="1533"/>
      <c r="R113" s="1539"/>
      <c r="S113" s="1533"/>
    </row>
    <row r="114" spans="3:19">
      <c r="C114" s="1533"/>
      <c r="D114" s="1533"/>
      <c r="E114" s="1533"/>
      <c r="F114" s="1533"/>
      <c r="G114" s="1533"/>
      <c r="H114" s="1533"/>
      <c r="I114" s="1533"/>
      <c r="J114" s="1533"/>
      <c r="K114" s="1533"/>
      <c r="L114" s="1533"/>
      <c r="M114" s="1533"/>
      <c r="N114" s="1533"/>
      <c r="O114" s="1533"/>
      <c r="P114" s="1533"/>
      <c r="Q114" s="1533"/>
      <c r="R114" s="1539"/>
      <c r="S114" s="1533"/>
    </row>
    <row r="115" spans="3:19">
      <c r="C115" s="1533"/>
      <c r="D115" s="1533"/>
      <c r="E115" s="1533"/>
      <c r="F115" s="1533"/>
      <c r="G115" s="1533"/>
      <c r="H115" s="1533"/>
      <c r="I115" s="1533"/>
      <c r="J115" s="1533"/>
      <c r="K115" s="1533"/>
      <c r="L115" s="1533"/>
      <c r="M115" s="1533"/>
      <c r="N115" s="1533"/>
      <c r="O115" s="1533"/>
      <c r="P115" s="1533"/>
      <c r="Q115" s="1533"/>
      <c r="R115" s="1539"/>
      <c r="S115" s="1533"/>
    </row>
    <row r="116" spans="3:19">
      <c r="C116" s="1533"/>
      <c r="D116" s="1533"/>
      <c r="E116" s="1533"/>
      <c r="F116" s="1533"/>
      <c r="G116" s="1533"/>
      <c r="H116" s="1533"/>
      <c r="I116" s="1533"/>
      <c r="J116" s="1533"/>
      <c r="K116" s="1533"/>
      <c r="L116" s="1533"/>
      <c r="M116" s="1533"/>
      <c r="N116" s="1533"/>
      <c r="O116" s="1533"/>
      <c r="P116" s="1533"/>
      <c r="Q116" s="1533"/>
      <c r="R116" s="1539"/>
      <c r="S116" s="1533"/>
    </row>
    <row r="117" spans="3:19">
      <c r="C117" s="1533"/>
      <c r="D117" s="1533"/>
      <c r="E117" s="1533"/>
      <c r="F117" s="1533"/>
      <c r="G117" s="1533"/>
      <c r="H117" s="1533"/>
      <c r="I117" s="1533"/>
      <c r="J117" s="1533"/>
      <c r="K117" s="1533"/>
      <c r="L117" s="1533"/>
      <c r="M117" s="1533"/>
      <c r="N117" s="1533"/>
      <c r="O117" s="1533"/>
      <c r="P117" s="1533"/>
      <c r="Q117" s="1533"/>
      <c r="R117" s="1539"/>
      <c r="S117" s="1533"/>
    </row>
    <row r="118" spans="3:19">
      <c r="C118" s="1533"/>
      <c r="D118" s="1533"/>
      <c r="E118" s="1533"/>
      <c r="F118" s="1533"/>
      <c r="G118" s="1533"/>
      <c r="H118" s="1533"/>
      <c r="I118" s="1533"/>
      <c r="J118" s="1533"/>
      <c r="K118" s="1533"/>
      <c r="L118" s="1533"/>
      <c r="M118" s="1533"/>
      <c r="N118" s="1533"/>
      <c r="O118" s="1533"/>
      <c r="P118" s="1533"/>
      <c r="Q118" s="1533"/>
      <c r="R118" s="1539"/>
      <c r="S118" s="1533"/>
    </row>
    <row r="119" spans="3:19">
      <c r="C119" s="1533"/>
      <c r="D119" s="1533"/>
      <c r="E119" s="1533"/>
      <c r="F119" s="1533"/>
      <c r="G119" s="1533"/>
      <c r="H119" s="1533"/>
      <c r="I119" s="1533"/>
      <c r="J119" s="1533"/>
      <c r="K119" s="1533"/>
      <c r="L119" s="1533"/>
      <c r="M119" s="1533"/>
      <c r="N119" s="1533"/>
      <c r="O119" s="1533"/>
      <c r="P119" s="1533"/>
      <c r="Q119" s="1533"/>
      <c r="R119" s="1539"/>
      <c r="S119" s="1533"/>
    </row>
    <row r="120" spans="3:19">
      <c r="C120" s="1533"/>
      <c r="D120" s="1533"/>
      <c r="E120" s="1533"/>
      <c r="F120" s="1533"/>
      <c r="G120" s="1533"/>
      <c r="H120" s="1533"/>
      <c r="I120" s="1533"/>
      <c r="J120" s="1533"/>
      <c r="K120" s="1533"/>
      <c r="L120" s="1533"/>
      <c r="M120" s="1533"/>
      <c r="N120" s="1533"/>
      <c r="O120" s="1533"/>
      <c r="P120" s="1533"/>
      <c r="Q120" s="1533"/>
      <c r="R120" s="1539"/>
      <c r="S120" s="1533"/>
    </row>
    <row r="121" spans="3:19">
      <c r="C121" s="1533"/>
      <c r="D121" s="1533"/>
      <c r="E121" s="1533"/>
      <c r="F121" s="1533"/>
      <c r="G121" s="1533"/>
      <c r="H121" s="1533"/>
      <c r="I121" s="1533"/>
      <c r="J121" s="1533"/>
      <c r="K121" s="1533"/>
      <c r="L121" s="1533"/>
      <c r="M121" s="1533"/>
      <c r="N121" s="1533"/>
      <c r="O121" s="1533"/>
      <c r="P121" s="1533"/>
      <c r="Q121" s="1533"/>
      <c r="R121" s="1539"/>
      <c r="S121" s="1533"/>
    </row>
    <row r="122" spans="3:19">
      <c r="C122" s="1533"/>
      <c r="D122" s="1533"/>
      <c r="E122" s="1533"/>
      <c r="F122" s="1533"/>
      <c r="G122" s="1533"/>
      <c r="H122" s="1533"/>
      <c r="I122" s="1533"/>
      <c r="J122" s="1533"/>
      <c r="K122" s="1533"/>
      <c r="L122" s="1533"/>
      <c r="M122" s="1533"/>
      <c r="N122" s="1533"/>
      <c r="O122" s="1533"/>
      <c r="P122" s="1533"/>
      <c r="Q122" s="1533"/>
      <c r="R122" s="1539"/>
      <c r="S122" s="1533"/>
    </row>
    <row r="123" spans="3:19">
      <c r="C123" s="1533"/>
      <c r="D123" s="1533"/>
      <c r="E123" s="1533"/>
      <c r="F123" s="1533"/>
      <c r="G123" s="1533"/>
      <c r="H123" s="1533"/>
      <c r="I123" s="1533"/>
      <c r="J123" s="1533"/>
      <c r="K123" s="1533"/>
      <c r="L123" s="1533"/>
      <c r="M123" s="1533"/>
      <c r="N123" s="1533"/>
      <c r="O123" s="1533"/>
      <c r="P123" s="1533"/>
      <c r="Q123" s="1533"/>
      <c r="R123" s="1539"/>
      <c r="S123" s="1533"/>
    </row>
    <row r="124" spans="3:19">
      <c r="C124" s="1533"/>
      <c r="D124" s="1533"/>
      <c r="E124" s="1533"/>
      <c r="F124" s="1533"/>
      <c r="G124" s="1533"/>
      <c r="H124" s="1533"/>
      <c r="I124" s="1533"/>
      <c r="J124" s="1533"/>
      <c r="K124" s="1533"/>
      <c r="L124" s="1533"/>
      <c r="M124" s="1533"/>
      <c r="N124" s="1533"/>
      <c r="O124" s="1533"/>
      <c r="P124" s="1533"/>
      <c r="Q124" s="1533"/>
      <c r="R124" s="1539"/>
      <c r="S124" s="1533"/>
    </row>
    <row r="125" spans="3:19">
      <c r="C125" s="1533"/>
      <c r="D125" s="1533"/>
      <c r="E125" s="1533"/>
      <c r="F125" s="1533"/>
      <c r="G125" s="1533"/>
      <c r="H125" s="1533"/>
      <c r="I125" s="1533"/>
      <c r="J125" s="1533"/>
      <c r="K125" s="1533"/>
      <c r="L125" s="1533"/>
      <c r="M125" s="1533"/>
      <c r="N125" s="1533"/>
      <c r="O125" s="1533"/>
      <c r="P125" s="1533"/>
      <c r="Q125" s="1533"/>
      <c r="R125" s="1539"/>
      <c r="S125" s="1533"/>
    </row>
    <row r="126" spans="3:19">
      <c r="C126" s="1533"/>
      <c r="D126" s="1533"/>
      <c r="E126" s="1533"/>
      <c r="F126" s="1533"/>
      <c r="G126" s="1533"/>
      <c r="H126" s="1533"/>
      <c r="I126" s="1533"/>
      <c r="J126" s="1533"/>
      <c r="K126" s="1533"/>
      <c r="L126" s="1533"/>
      <c r="M126" s="1533"/>
      <c r="N126" s="1533"/>
      <c r="O126" s="1533"/>
      <c r="P126" s="1533"/>
      <c r="Q126" s="1533"/>
      <c r="R126" s="1539"/>
      <c r="S126" s="1533"/>
    </row>
    <row r="127" spans="3:19">
      <c r="C127" s="1533"/>
      <c r="D127" s="1533"/>
      <c r="E127" s="1533"/>
      <c r="F127" s="1533"/>
      <c r="G127" s="1533"/>
      <c r="H127" s="1533"/>
      <c r="I127" s="1533"/>
      <c r="J127" s="1533"/>
      <c r="K127" s="1533"/>
      <c r="L127" s="1533"/>
      <c r="M127" s="1533"/>
      <c r="N127" s="1533"/>
      <c r="O127" s="1533"/>
      <c r="P127" s="1533"/>
      <c r="Q127" s="1533"/>
      <c r="R127" s="1539"/>
      <c r="S127" s="1533"/>
    </row>
    <row r="128" spans="3:19">
      <c r="C128" s="1533"/>
      <c r="D128" s="1533"/>
      <c r="E128" s="1533"/>
      <c r="F128" s="1533"/>
      <c r="G128" s="1533"/>
      <c r="H128" s="1533"/>
      <c r="I128" s="1533"/>
      <c r="J128" s="1533"/>
      <c r="K128" s="1533"/>
      <c r="L128" s="1533"/>
      <c r="M128" s="1533"/>
      <c r="N128" s="1533"/>
      <c r="O128" s="1533"/>
      <c r="P128" s="1533"/>
      <c r="Q128" s="1533"/>
      <c r="R128" s="1539"/>
      <c r="S128" s="1533"/>
    </row>
    <row r="129" spans="3:19">
      <c r="C129" s="1533"/>
      <c r="D129" s="1533"/>
      <c r="E129" s="1533"/>
      <c r="F129" s="1533"/>
      <c r="G129" s="1533"/>
      <c r="H129" s="1533"/>
      <c r="I129" s="1533"/>
      <c r="J129" s="1533"/>
      <c r="K129" s="1533"/>
      <c r="L129" s="1533"/>
      <c r="M129" s="1533"/>
      <c r="N129" s="1533"/>
      <c r="O129" s="1533"/>
      <c r="P129" s="1533"/>
      <c r="Q129" s="1533"/>
      <c r="R129" s="1539"/>
      <c r="S129" s="1533"/>
    </row>
    <row r="130" spans="3:19">
      <c r="C130" s="1533"/>
      <c r="D130" s="1533"/>
      <c r="E130" s="1533"/>
      <c r="F130" s="1533"/>
      <c r="G130" s="1533"/>
      <c r="H130" s="1533"/>
      <c r="I130" s="1533"/>
      <c r="J130" s="1533"/>
      <c r="K130" s="1533"/>
      <c r="L130" s="1533"/>
      <c r="M130" s="1533"/>
      <c r="N130" s="1533"/>
      <c r="O130" s="1533"/>
      <c r="P130" s="1533"/>
      <c r="Q130" s="1533"/>
      <c r="R130" s="1539"/>
      <c r="S130" s="1533"/>
    </row>
    <row r="131" spans="3:19">
      <c r="C131" s="1533"/>
      <c r="D131" s="1533"/>
      <c r="E131" s="1533"/>
      <c r="F131" s="1533"/>
      <c r="G131" s="1533"/>
      <c r="H131" s="1533"/>
      <c r="I131" s="1533"/>
      <c r="J131" s="1533"/>
      <c r="K131" s="1533"/>
      <c r="L131" s="1533"/>
      <c r="M131" s="1533"/>
      <c r="N131" s="1533"/>
      <c r="O131" s="1533"/>
      <c r="P131" s="1533"/>
      <c r="Q131" s="1533"/>
      <c r="R131" s="1539"/>
      <c r="S131" s="1533"/>
    </row>
    <row r="132" spans="3:19">
      <c r="C132" s="1533"/>
      <c r="D132" s="1533"/>
      <c r="E132" s="1533"/>
      <c r="F132" s="1533"/>
      <c r="G132" s="1533"/>
      <c r="H132" s="1533"/>
      <c r="I132" s="1533"/>
      <c r="J132" s="1533"/>
      <c r="K132" s="1533"/>
      <c r="L132" s="1533"/>
      <c r="M132" s="1533"/>
      <c r="N132" s="1533"/>
      <c r="O132" s="1533"/>
      <c r="P132" s="1533"/>
      <c r="Q132" s="1533"/>
      <c r="R132" s="1539"/>
      <c r="S132" s="1533"/>
    </row>
    <row r="133" spans="3:19">
      <c r="C133" s="1533"/>
      <c r="D133" s="1533"/>
      <c r="E133" s="1533"/>
      <c r="F133" s="1533"/>
      <c r="G133" s="1533"/>
      <c r="H133" s="1533"/>
      <c r="I133" s="1533"/>
      <c r="J133" s="1533"/>
      <c r="K133" s="1533"/>
      <c r="L133" s="1533"/>
      <c r="M133" s="1533"/>
      <c r="N133" s="1533"/>
      <c r="O133" s="1533"/>
      <c r="P133" s="1533"/>
      <c r="Q133" s="1533"/>
      <c r="R133" s="1539"/>
      <c r="S133" s="1533"/>
    </row>
    <row r="134" spans="3:19">
      <c r="C134" s="1533"/>
      <c r="D134" s="1533"/>
      <c r="E134" s="1533"/>
      <c r="F134" s="1533"/>
      <c r="G134" s="1533"/>
      <c r="H134" s="1533"/>
      <c r="I134" s="1533"/>
      <c r="J134" s="1533"/>
      <c r="K134" s="1533"/>
      <c r="L134" s="1533"/>
      <c r="M134" s="1533"/>
      <c r="N134" s="1533"/>
      <c r="O134" s="1533"/>
      <c r="P134" s="1533"/>
      <c r="Q134" s="1533"/>
      <c r="R134" s="1539"/>
      <c r="S134" s="1533"/>
    </row>
    <row r="135" spans="3:19">
      <c r="C135" s="1533"/>
      <c r="D135" s="1533"/>
      <c r="E135" s="1533"/>
      <c r="F135" s="1533"/>
      <c r="G135" s="1533"/>
      <c r="H135" s="1533"/>
      <c r="I135" s="1533"/>
      <c r="J135" s="1533"/>
      <c r="K135" s="1533"/>
      <c r="L135" s="1533"/>
      <c r="M135" s="1533"/>
      <c r="N135" s="1533"/>
      <c r="O135" s="1533"/>
      <c r="P135" s="1533"/>
      <c r="Q135" s="1533"/>
      <c r="R135" s="1539"/>
      <c r="S135" s="1533"/>
    </row>
    <row r="136" spans="3:19">
      <c r="C136" s="1533"/>
      <c r="D136" s="1533"/>
      <c r="E136" s="1533"/>
      <c r="F136" s="1533"/>
      <c r="G136" s="1533"/>
      <c r="H136" s="1533"/>
      <c r="I136" s="1533"/>
      <c r="J136" s="1533"/>
      <c r="K136" s="1533"/>
      <c r="L136" s="1533"/>
      <c r="M136" s="1533"/>
      <c r="N136" s="1533"/>
      <c r="O136" s="1533"/>
      <c r="P136" s="1533"/>
      <c r="Q136" s="1533"/>
      <c r="R136" s="1539"/>
      <c r="S136" s="1533"/>
    </row>
    <row r="137" spans="3:19">
      <c r="C137" s="1533"/>
      <c r="D137" s="1533"/>
      <c r="E137" s="1533"/>
      <c r="F137" s="1533"/>
      <c r="G137" s="1533"/>
      <c r="H137" s="1533"/>
      <c r="I137" s="1533"/>
      <c r="J137" s="1533"/>
      <c r="K137" s="1533"/>
      <c r="L137" s="1533"/>
      <c r="M137" s="1533"/>
      <c r="N137" s="1533"/>
      <c r="O137" s="1533"/>
      <c r="P137" s="1533"/>
      <c r="Q137" s="1533"/>
      <c r="R137" s="1539"/>
      <c r="S137" s="1533"/>
    </row>
    <row r="138" spans="3:19">
      <c r="C138" s="1533"/>
      <c r="D138" s="1533"/>
      <c r="E138" s="1533"/>
      <c r="F138" s="1533"/>
      <c r="G138" s="1533"/>
      <c r="H138" s="1533"/>
      <c r="I138" s="1533"/>
      <c r="J138" s="1533"/>
      <c r="K138" s="1533"/>
      <c r="L138" s="1533"/>
      <c r="M138" s="1533"/>
      <c r="N138" s="1533"/>
      <c r="O138" s="1533"/>
      <c r="P138" s="1533"/>
      <c r="Q138" s="1533"/>
      <c r="R138" s="1539"/>
      <c r="S138" s="1533"/>
    </row>
    <row r="139" spans="3:19">
      <c r="C139" s="1533"/>
      <c r="D139" s="1533"/>
      <c r="E139" s="1533"/>
      <c r="F139" s="1533"/>
      <c r="G139" s="1533"/>
      <c r="H139" s="1533"/>
      <c r="I139" s="1533"/>
      <c r="J139" s="1533"/>
      <c r="K139" s="1533"/>
      <c r="L139" s="1533"/>
      <c r="M139" s="1533"/>
      <c r="N139" s="1533"/>
      <c r="O139" s="1533"/>
      <c r="P139" s="1533"/>
      <c r="Q139" s="1533"/>
      <c r="R139" s="1539"/>
      <c r="S139" s="1533"/>
    </row>
    <row r="140" spans="3:19">
      <c r="C140" s="1533"/>
      <c r="D140" s="1533"/>
      <c r="E140" s="1533"/>
      <c r="F140" s="1533"/>
      <c r="G140" s="1533"/>
      <c r="H140" s="1533"/>
      <c r="I140" s="1533"/>
      <c r="J140" s="1533"/>
      <c r="K140" s="1533"/>
      <c r="L140" s="1533"/>
      <c r="M140" s="1533"/>
      <c r="N140" s="1533"/>
      <c r="O140" s="1533"/>
      <c r="P140" s="1533"/>
      <c r="Q140" s="1533"/>
      <c r="R140" s="1539"/>
      <c r="S140" s="1533"/>
    </row>
    <row r="141" spans="3:19">
      <c r="C141" s="1533"/>
      <c r="D141" s="1533"/>
      <c r="E141" s="1533"/>
      <c r="F141" s="1533"/>
      <c r="G141" s="1533"/>
      <c r="H141" s="1533"/>
      <c r="I141" s="1533"/>
      <c r="J141" s="1533"/>
      <c r="K141" s="1533"/>
      <c r="L141" s="1533"/>
      <c r="M141" s="1533"/>
      <c r="N141" s="1533"/>
      <c r="O141" s="1533"/>
      <c r="P141" s="1533"/>
      <c r="Q141" s="1533"/>
      <c r="R141" s="1539"/>
      <c r="S141" s="1533"/>
    </row>
    <row r="142" spans="3:19">
      <c r="C142" s="1533"/>
      <c r="D142" s="1533"/>
      <c r="E142" s="1533"/>
      <c r="F142" s="1533"/>
      <c r="G142" s="1533"/>
      <c r="H142" s="1533"/>
      <c r="I142" s="1533"/>
      <c r="J142" s="1533"/>
      <c r="K142" s="1533"/>
      <c r="L142" s="1533"/>
      <c r="M142" s="1533"/>
      <c r="N142" s="1533"/>
      <c r="O142" s="1533"/>
      <c r="P142" s="1533"/>
      <c r="Q142" s="1533"/>
      <c r="R142" s="1539"/>
      <c r="S142" s="1533"/>
    </row>
    <row r="143" spans="3:19">
      <c r="C143" s="1533"/>
      <c r="D143" s="1533"/>
      <c r="E143" s="1533"/>
      <c r="F143" s="1533"/>
      <c r="G143" s="1533"/>
      <c r="H143" s="1533"/>
      <c r="I143" s="1533"/>
      <c r="J143" s="1533"/>
      <c r="K143" s="1533"/>
      <c r="L143" s="1533"/>
      <c r="M143" s="1533"/>
      <c r="N143" s="1533"/>
      <c r="O143" s="1533"/>
      <c r="P143" s="1533"/>
      <c r="Q143" s="1533"/>
      <c r="R143" s="1539"/>
      <c r="S143" s="1533"/>
    </row>
    <row r="144" spans="3:19">
      <c r="C144" s="1533"/>
      <c r="D144" s="1533"/>
      <c r="E144" s="1533"/>
      <c r="F144" s="1533"/>
      <c r="G144" s="1533"/>
      <c r="H144" s="1533"/>
      <c r="I144" s="1533"/>
      <c r="J144" s="1533"/>
      <c r="K144" s="1533"/>
      <c r="L144" s="1533"/>
      <c r="M144" s="1533"/>
      <c r="N144" s="1533"/>
      <c r="O144" s="1533"/>
      <c r="P144" s="1533"/>
      <c r="Q144" s="1533"/>
      <c r="R144" s="1539"/>
      <c r="S144" s="1533"/>
    </row>
    <row r="145" spans="3:19">
      <c r="C145" s="1533"/>
      <c r="D145" s="1533"/>
      <c r="E145" s="1533"/>
      <c r="F145" s="1533"/>
      <c r="G145" s="1533"/>
      <c r="H145" s="1533"/>
      <c r="I145" s="1533"/>
      <c r="J145" s="1533"/>
      <c r="K145" s="1533"/>
      <c r="L145" s="1533"/>
      <c r="M145" s="1533"/>
      <c r="N145" s="1533"/>
      <c r="O145" s="1533"/>
      <c r="P145" s="1533"/>
      <c r="Q145" s="1533"/>
      <c r="R145" s="1539"/>
      <c r="S145" s="1533"/>
    </row>
    <row r="146" spans="3:19">
      <c r="C146" s="1533"/>
      <c r="D146" s="1533"/>
      <c r="E146" s="1533"/>
      <c r="F146" s="1533"/>
      <c r="G146" s="1533"/>
      <c r="H146" s="1533"/>
      <c r="I146" s="1533"/>
      <c r="J146" s="1533"/>
      <c r="K146" s="1533"/>
      <c r="L146" s="1533"/>
      <c r="M146" s="1533"/>
      <c r="N146" s="1533"/>
      <c r="O146" s="1533"/>
      <c r="P146" s="1533"/>
      <c r="Q146" s="1533"/>
      <c r="R146" s="1539"/>
      <c r="S146" s="1533"/>
    </row>
    <row r="147" spans="3:19">
      <c r="C147" s="1533"/>
      <c r="D147" s="1533"/>
      <c r="E147" s="1533"/>
      <c r="F147" s="1533"/>
      <c r="G147" s="1533"/>
      <c r="H147" s="1533"/>
      <c r="I147" s="1533"/>
      <c r="J147" s="1533"/>
      <c r="K147" s="1533"/>
      <c r="L147" s="1533"/>
      <c r="M147" s="1533"/>
      <c r="N147" s="1533"/>
      <c r="O147" s="1533"/>
      <c r="P147" s="1533"/>
      <c r="Q147" s="1533"/>
      <c r="R147" s="1539"/>
      <c r="S147" s="1533"/>
    </row>
    <row r="148" spans="3:19">
      <c r="C148" s="1533"/>
      <c r="D148" s="1533"/>
      <c r="E148" s="1533"/>
      <c r="F148" s="1533"/>
      <c r="G148" s="1533"/>
      <c r="H148" s="1533"/>
      <c r="I148" s="1533"/>
      <c r="J148" s="1533"/>
      <c r="K148" s="1533"/>
      <c r="L148" s="1533"/>
      <c r="M148" s="1533"/>
      <c r="N148" s="1533"/>
      <c r="O148" s="1533"/>
      <c r="P148" s="1533"/>
      <c r="Q148" s="1533"/>
      <c r="R148" s="1539"/>
      <c r="S148" s="1533"/>
    </row>
    <row r="149" spans="3:19">
      <c r="C149" s="1533"/>
      <c r="D149" s="1533"/>
      <c r="E149" s="1533"/>
      <c r="F149" s="1533"/>
      <c r="G149" s="1533"/>
      <c r="H149" s="1533"/>
      <c r="I149" s="1533"/>
      <c r="J149" s="1533"/>
      <c r="K149" s="1533"/>
      <c r="L149" s="1533"/>
      <c r="M149" s="1533"/>
      <c r="N149" s="1533"/>
      <c r="O149" s="1533"/>
      <c r="P149" s="1533"/>
      <c r="Q149" s="1533"/>
      <c r="R149" s="1539"/>
      <c r="S149" s="1533"/>
    </row>
    <row r="150" spans="3:19">
      <c r="C150" s="1533"/>
      <c r="D150" s="1533"/>
      <c r="E150" s="1533"/>
      <c r="F150" s="1533"/>
      <c r="G150" s="1533"/>
      <c r="H150" s="1533"/>
      <c r="I150" s="1533"/>
      <c r="J150" s="1533"/>
      <c r="K150" s="1533"/>
      <c r="L150" s="1533"/>
      <c r="M150" s="1533"/>
      <c r="N150" s="1533"/>
      <c r="O150" s="1533"/>
      <c r="P150" s="1533"/>
      <c r="Q150" s="1533"/>
      <c r="R150" s="1539"/>
      <c r="S150" s="1533"/>
    </row>
    <row r="151" spans="3:19">
      <c r="C151" s="1533"/>
      <c r="D151" s="1533"/>
      <c r="E151" s="1533"/>
      <c r="F151" s="1533"/>
      <c r="G151" s="1533"/>
      <c r="H151" s="1533"/>
      <c r="I151" s="1533"/>
      <c r="J151" s="1533"/>
      <c r="K151" s="1533"/>
      <c r="L151" s="1533"/>
      <c r="M151" s="1533"/>
      <c r="N151" s="1533"/>
      <c r="O151" s="1533"/>
      <c r="P151" s="1533"/>
      <c r="Q151" s="1533"/>
      <c r="R151" s="1539"/>
      <c r="S151" s="1533"/>
    </row>
    <row r="152" spans="3:19">
      <c r="C152" s="1533"/>
      <c r="D152" s="1533"/>
      <c r="E152" s="1533"/>
      <c r="F152" s="1533"/>
      <c r="G152" s="1533"/>
      <c r="H152" s="1533"/>
      <c r="I152" s="1533"/>
      <c r="J152" s="1533"/>
      <c r="K152" s="1533"/>
      <c r="L152" s="1533"/>
      <c r="M152" s="1533"/>
      <c r="N152" s="1533"/>
      <c r="O152" s="1533"/>
      <c r="P152" s="1533"/>
      <c r="Q152" s="1533"/>
      <c r="R152" s="1539"/>
      <c r="S152" s="1533"/>
    </row>
    <row r="153" spans="3:19">
      <c r="C153" s="1533"/>
      <c r="D153" s="1533"/>
      <c r="E153" s="1533"/>
      <c r="F153" s="1533"/>
      <c r="G153" s="1533"/>
      <c r="H153" s="1533"/>
      <c r="I153" s="1533"/>
      <c r="J153" s="1533"/>
      <c r="K153" s="1533"/>
      <c r="L153" s="1533"/>
      <c r="M153" s="1533"/>
      <c r="N153" s="1533"/>
      <c r="O153" s="1533"/>
      <c r="P153" s="1533"/>
      <c r="Q153" s="1533"/>
      <c r="R153" s="1539"/>
      <c r="S153" s="1533"/>
    </row>
    <row r="154" spans="3:19">
      <c r="C154" s="1533"/>
      <c r="D154" s="1533"/>
      <c r="E154" s="1533"/>
      <c r="F154" s="1533"/>
      <c r="G154" s="1533"/>
      <c r="H154" s="1533"/>
      <c r="I154" s="1533"/>
      <c r="J154" s="1533"/>
      <c r="K154" s="1533"/>
      <c r="L154" s="1533"/>
      <c r="M154" s="1533"/>
      <c r="N154" s="1533"/>
      <c r="O154" s="1533"/>
      <c r="P154" s="1533"/>
      <c r="Q154" s="1533"/>
      <c r="R154" s="1539"/>
      <c r="S154" s="1533"/>
    </row>
    <row r="155" spans="3:19">
      <c r="C155" s="1533"/>
      <c r="D155" s="1533"/>
      <c r="E155" s="1533"/>
      <c r="F155" s="1533"/>
      <c r="G155" s="1533"/>
      <c r="H155" s="1533"/>
      <c r="I155" s="1533"/>
      <c r="J155" s="1533"/>
      <c r="K155" s="1533"/>
      <c r="L155" s="1533"/>
      <c r="M155" s="1533"/>
      <c r="N155" s="1533"/>
      <c r="O155" s="1533"/>
      <c r="P155" s="1533"/>
      <c r="Q155" s="1533"/>
      <c r="R155" s="1539"/>
      <c r="S155" s="1533"/>
    </row>
    <row r="156" spans="3:19">
      <c r="C156" s="1533"/>
      <c r="D156" s="1533"/>
      <c r="E156" s="1533"/>
      <c r="F156" s="1533"/>
      <c r="G156" s="1533"/>
      <c r="H156" s="1533"/>
      <c r="I156" s="1533"/>
      <c r="J156" s="1533"/>
      <c r="K156" s="1533"/>
      <c r="L156" s="1533"/>
      <c r="M156" s="1533"/>
      <c r="N156" s="1533"/>
      <c r="O156" s="1533"/>
      <c r="P156" s="1533"/>
      <c r="Q156" s="1533"/>
      <c r="R156" s="1539"/>
      <c r="S156" s="1533"/>
    </row>
    <row r="157" spans="3:19">
      <c r="C157" s="1533"/>
      <c r="D157" s="1533"/>
      <c r="E157" s="1533"/>
      <c r="F157" s="1533"/>
      <c r="G157" s="1533"/>
      <c r="H157" s="1533"/>
      <c r="I157" s="1533"/>
      <c r="J157" s="1533"/>
      <c r="K157" s="1533"/>
      <c r="L157" s="1533"/>
      <c r="M157" s="1533"/>
      <c r="N157" s="1533"/>
      <c r="O157" s="1533"/>
      <c r="P157" s="1533"/>
      <c r="Q157" s="1533"/>
      <c r="R157" s="1539"/>
      <c r="S157" s="1533"/>
    </row>
    <row r="158" spans="3:19">
      <c r="C158" s="1533"/>
      <c r="D158" s="1533"/>
      <c r="E158" s="1533"/>
      <c r="F158" s="1533"/>
      <c r="G158" s="1533"/>
      <c r="H158" s="1533"/>
      <c r="I158" s="1533"/>
      <c r="J158" s="1533"/>
      <c r="K158" s="1533"/>
      <c r="L158" s="1533"/>
      <c r="M158" s="1533"/>
      <c r="N158" s="1533"/>
      <c r="O158" s="1533"/>
      <c r="P158" s="1533"/>
      <c r="Q158" s="1533"/>
      <c r="R158" s="1539"/>
      <c r="S158" s="1533"/>
    </row>
    <row r="159" spans="3:19">
      <c r="C159" s="1533"/>
      <c r="D159" s="1533"/>
      <c r="E159" s="1533"/>
      <c r="F159" s="1533"/>
      <c r="G159" s="1533"/>
      <c r="H159" s="1533"/>
      <c r="I159" s="1533"/>
      <c r="J159" s="1533"/>
      <c r="K159" s="1533"/>
      <c r="L159" s="1533"/>
      <c r="M159" s="1533"/>
      <c r="N159" s="1533"/>
      <c r="O159" s="1533"/>
      <c r="P159" s="1533"/>
      <c r="Q159" s="1533"/>
      <c r="R159" s="1539"/>
      <c r="S159" s="1533"/>
    </row>
    <row r="160" spans="3:19">
      <c r="C160" s="1533"/>
      <c r="D160" s="1533"/>
      <c r="E160" s="1533"/>
      <c r="F160" s="1533"/>
      <c r="G160" s="1533"/>
      <c r="H160" s="1533"/>
      <c r="I160" s="1533"/>
      <c r="J160" s="1533"/>
      <c r="K160" s="1533"/>
      <c r="L160" s="1533"/>
      <c r="M160" s="1533"/>
      <c r="N160" s="1533"/>
      <c r="O160" s="1533"/>
      <c r="P160" s="1533"/>
      <c r="Q160" s="1533"/>
      <c r="R160" s="1539"/>
      <c r="S160" s="1533"/>
    </row>
    <row r="161" spans="3:19">
      <c r="C161" s="1533"/>
      <c r="D161" s="1533"/>
      <c r="E161" s="1533"/>
      <c r="F161" s="1533"/>
      <c r="G161" s="1533"/>
      <c r="H161" s="1533"/>
      <c r="I161" s="1533"/>
      <c r="J161" s="1533"/>
      <c r="K161" s="1533"/>
      <c r="L161" s="1533"/>
      <c r="M161" s="1533"/>
      <c r="N161" s="1533"/>
      <c r="O161" s="1533"/>
      <c r="P161" s="1533"/>
      <c r="Q161" s="1533"/>
      <c r="R161" s="1539"/>
      <c r="S161" s="1533"/>
    </row>
    <row r="162" spans="3:19">
      <c r="C162" s="1533"/>
      <c r="D162" s="1533"/>
      <c r="E162" s="1533"/>
      <c r="F162" s="1533"/>
      <c r="G162" s="1533"/>
      <c r="H162" s="1533"/>
      <c r="I162" s="1533"/>
      <c r="J162" s="1533"/>
      <c r="K162" s="1533"/>
      <c r="L162" s="1533"/>
      <c r="M162" s="1533"/>
      <c r="N162" s="1533"/>
      <c r="O162" s="1533"/>
      <c r="P162" s="1533"/>
      <c r="Q162" s="1533"/>
      <c r="R162" s="1539"/>
      <c r="S162" s="1533"/>
    </row>
    <row r="163" spans="3:19">
      <c r="C163" s="1533"/>
      <c r="D163" s="1533"/>
      <c r="E163" s="1533"/>
      <c r="F163" s="1533"/>
      <c r="G163" s="1533"/>
      <c r="H163" s="1533"/>
      <c r="I163" s="1533"/>
      <c r="J163" s="1533"/>
      <c r="K163" s="1533"/>
      <c r="L163" s="1533"/>
      <c r="M163" s="1533"/>
      <c r="N163" s="1533"/>
      <c r="O163" s="1533"/>
      <c r="P163" s="1533"/>
      <c r="Q163" s="1533"/>
      <c r="R163" s="1539"/>
      <c r="S163" s="1533"/>
    </row>
    <row r="164" spans="3:19">
      <c r="C164" s="1533"/>
      <c r="D164" s="1533"/>
      <c r="E164" s="1533"/>
      <c r="F164" s="1533"/>
      <c r="G164" s="1533"/>
      <c r="H164" s="1533"/>
      <c r="I164" s="1533"/>
      <c r="J164" s="1533"/>
      <c r="K164" s="1533"/>
      <c r="L164" s="1533"/>
      <c r="M164" s="1533"/>
      <c r="N164" s="1533"/>
      <c r="O164" s="1533"/>
      <c r="P164" s="1533"/>
      <c r="Q164" s="1533"/>
      <c r="R164" s="1539"/>
      <c r="S164" s="1533"/>
    </row>
    <row r="165" spans="3:19">
      <c r="C165" s="1533"/>
      <c r="D165" s="1533"/>
      <c r="E165" s="1533"/>
      <c r="F165" s="1533"/>
      <c r="G165" s="1533"/>
      <c r="H165" s="1533"/>
      <c r="I165" s="1533"/>
      <c r="J165" s="1533"/>
      <c r="K165" s="1533"/>
      <c r="L165" s="1533"/>
      <c r="M165" s="1533"/>
      <c r="N165" s="1533"/>
      <c r="O165" s="1533"/>
      <c r="P165" s="1533"/>
      <c r="Q165" s="1533"/>
      <c r="R165" s="1539"/>
      <c r="S165" s="1533"/>
    </row>
    <row r="166" spans="3:19">
      <c r="C166" s="1533"/>
      <c r="D166" s="1533"/>
      <c r="E166" s="1533"/>
      <c r="F166" s="1533"/>
      <c r="G166" s="1533"/>
      <c r="H166" s="1533"/>
      <c r="I166" s="1533"/>
      <c r="J166" s="1533"/>
      <c r="K166" s="1533"/>
      <c r="L166" s="1533"/>
      <c r="M166" s="1533"/>
      <c r="N166" s="1533"/>
      <c r="O166" s="1533"/>
      <c r="P166" s="1533"/>
      <c r="Q166" s="1533"/>
      <c r="R166" s="1539"/>
      <c r="S166" s="1533"/>
    </row>
    <row r="167" spans="3:19">
      <c r="C167" s="1533"/>
      <c r="D167" s="1533"/>
      <c r="E167" s="1533"/>
      <c r="F167" s="1533"/>
      <c r="G167" s="1533"/>
      <c r="H167" s="1533"/>
      <c r="I167" s="1533"/>
      <c r="J167" s="1533"/>
      <c r="K167" s="1533"/>
      <c r="L167" s="1533"/>
      <c r="M167" s="1533"/>
      <c r="N167" s="1533"/>
      <c r="O167" s="1533"/>
      <c r="P167" s="1533"/>
      <c r="Q167" s="1533"/>
      <c r="R167" s="1539"/>
      <c r="S167" s="1533"/>
    </row>
    <row r="168" spans="3:19">
      <c r="C168" s="1533"/>
      <c r="D168" s="1533"/>
      <c r="E168" s="1533"/>
      <c r="F168" s="1533"/>
      <c r="G168" s="1533"/>
      <c r="H168" s="1533"/>
      <c r="I168" s="1533"/>
      <c r="J168" s="1533"/>
      <c r="K168" s="1533"/>
      <c r="L168" s="1533"/>
      <c r="M168" s="1533"/>
      <c r="N168" s="1533"/>
      <c r="O168" s="1533"/>
      <c r="P168" s="1533"/>
      <c r="Q168" s="1533"/>
      <c r="R168" s="1539"/>
      <c r="S168" s="1533"/>
    </row>
    <row r="169" spans="3:19">
      <c r="C169" s="1533"/>
      <c r="D169" s="1533"/>
      <c r="E169" s="1533"/>
      <c r="F169" s="1533"/>
      <c r="G169" s="1533"/>
      <c r="H169" s="1533"/>
      <c r="I169" s="1533"/>
      <c r="J169" s="1533"/>
      <c r="K169" s="1533"/>
      <c r="L169" s="1533"/>
      <c r="M169" s="1533"/>
      <c r="N169" s="1533"/>
      <c r="O169" s="1533"/>
      <c r="P169" s="1533"/>
      <c r="Q169" s="1533"/>
      <c r="R169" s="1539"/>
      <c r="S169" s="1533"/>
    </row>
    <row r="170" spans="3:19">
      <c r="C170" s="1533"/>
      <c r="D170" s="1533"/>
      <c r="E170" s="1533"/>
      <c r="F170" s="1533"/>
      <c r="G170" s="1533"/>
      <c r="H170" s="1533"/>
      <c r="I170" s="1533"/>
      <c r="J170" s="1533"/>
      <c r="K170" s="1533"/>
      <c r="L170" s="1533"/>
      <c r="M170" s="1533"/>
      <c r="N170" s="1533"/>
      <c r="O170" s="1533"/>
      <c r="P170" s="1533"/>
      <c r="Q170" s="1533"/>
      <c r="R170" s="1539"/>
      <c r="S170" s="1533"/>
    </row>
    <row r="171" spans="3:19">
      <c r="C171" s="1533"/>
      <c r="D171" s="1533"/>
      <c r="E171" s="1533"/>
      <c r="F171" s="1533"/>
      <c r="G171" s="1533"/>
      <c r="H171" s="1533"/>
      <c r="I171" s="1533"/>
      <c r="J171" s="1533"/>
      <c r="K171" s="1533"/>
      <c r="L171" s="1533"/>
      <c r="M171" s="1533"/>
      <c r="N171" s="1533"/>
      <c r="O171" s="1533"/>
      <c r="P171" s="1533"/>
      <c r="Q171" s="1533"/>
      <c r="R171" s="1539"/>
      <c r="S171" s="1533"/>
    </row>
    <row r="172" spans="3:19">
      <c r="C172" s="1533"/>
      <c r="D172" s="1533"/>
      <c r="E172" s="1533"/>
      <c r="F172" s="1533"/>
      <c r="G172" s="1533"/>
      <c r="H172" s="1533"/>
      <c r="I172" s="1533"/>
      <c r="J172" s="1533"/>
      <c r="K172" s="1533"/>
      <c r="L172" s="1533"/>
      <c r="M172" s="1533"/>
      <c r="N172" s="1533"/>
      <c r="O172" s="1533"/>
      <c r="P172" s="1533"/>
      <c r="Q172" s="1533"/>
      <c r="R172" s="1539"/>
      <c r="S172" s="1533"/>
    </row>
    <row r="173" spans="3:19">
      <c r="C173" s="1533"/>
      <c r="D173" s="1533"/>
      <c r="E173" s="1533"/>
      <c r="F173" s="1533"/>
      <c r="G173" s="1533"/>
      <c r="H173" s="1533"/>
      <c r="I173" s="1533"/>
      <c r="J173" s="1533"/>
      <c r="K173" s="1533"/>
      <c r="L173" s="1533"/>
      <c r="M173" s="1533"/>
      <c r="N173" s="1533"/>
      <c r="O173" s="1533"/>
      <c r="P173" s="1533"/>
      <c r="Q173" s="1533"/>
      <c r="R173" s="1539"/>
      <c r="S173" s="1533"/>
    </row>
    <row r="174" spans="3:19">
      <c r="C174" s="1533"/>
      <c r="D174" s="1533"/>
      <c r="E174" s="1533"/>
      <c r="F174" s="1533"/>
      <c r="G174" s="1533"/>
      <c r="H174" s="1533"/>
      <c r="I174" s="1533"/>
      <c r="J174" s="1533"/>
      <c r="K174" s="1533"/>
      <c r="L174" s="1533"/>
      <c r="M174" s="1533"/>
      <c r="N174" s="1533"/>
      <c r="O174" s="1533"/>
      <c r="P174" s="1533"/>
      <c r="Q174" s="1533"/>
      <c r="R174" s="1539"/>
      <c r="S174" s="1533"/>
    </row>
    <row r="175" spans="3:19">
      <c r="C175" s="1533"/>
      <c r="D175" s="1533"/>
      <c r="E175" s="1533"/>
      <c r="F175" s="1533"/>
      <c r="G175" s="1533"/>
      <c r="H175" s="1533"/>
      <c r="I175" s="1533"/>
      <c r="J175" s="1533"/>
      <c r="K175" s="1533"/>
      <c r="L175" s="1533"/>
      <c r="M175" s="1533"/>
      <c r="N175" s="1533"/>
      <c r="O175" s="1533"/>
      <c r="P175" s="1533"/>
      <c r="Q175" s="1533"/>
      <c r="R175" s="1539"/>
      <c r="S175" s="1533"/>
    </row>
    <row r="176" spans="3:19">
      <c r="C176" s="1533"/>
      <c r="D176" s="1533"/>
      <c r="E176" s="1533"/>
      <c r="F176" s="1533"/>
      <c r="G176" s="1533"/>
      <c r="H176" s="1533"/>
      <c r="I176" s="1533"/>
      <c r="J176" s="1533"/>
      <c r="K176" s="1533"/>
      <c r="L176" s="1533"/>
      <c r="M176" s="1533"/>
      <c r="N176" s="1533"/>
      <c r="O176" s="1533"/>
      <c r="P176" s="1533"/>
      <c r="Q176" s="1533"/>
      <c r="R176" s="1539"/>
      <c r="S176" s="1533"/>
    </row>
    <row r="177" spans="3:19">
      <c r="C177" s="1533"/>
      <c r="D177" s="1533"/>
      <c r="E177" s="1533"/>
      <c r="F177" s="1533"/>
      <c r="G177" s="1533"/>
      <c r="H177" s="1533"/>
      <c r="I177" s="1533"/>
      <c r="J177" s="1533"/>
      <c r="K177" s="1533"/>
      <c r="L177" s="1533"/>
      <c r="M177" s="1533"/>
      <c r="N177" s="1533"/>
      <c r="O177" s="1533"/>
      <c r="P177" s="1533"/>
      <c r="Q177" s="1533"/>
      <c r="R177" s="1539"/>
      <c r="S177" s="1533"/>
    </row>
    <row r="178" spans="3:19">
      <c r="C178" s="1533"/>
      <c r="D178" s="1533"/>
      <c r="E178" s="1533"/>
      <c r="F178" s="1533"/>
      <c r="G178" s="1533"/>
      <c r="H178" s="1533"/>
      <c r="I178" s="1533"/>
      <c r="J178" s="1533"/>
      <c r="K178" s="1533"/>
      <c r="L178" s="1533"/>
      <c r="M178" s="1533"/>
      <c r="N178" s="1533"/>
      <c r="O178" s="1533"/>
      <c r="P178" s="1533"/>
      <c r="Q178" s="1533"/>
      <c r="R178" s="1539"/>
      <c r="S178" s="1533"/>
    </row>
    <row r="179" spans="3:19">
      <c r="C179" s="1533"/>
      <c r="D179" s="1533"/>
      <c r="E179" s="1533"/>
      <c r="F179" s="1533"/>
      <c r="G179" s="1533"/>
      <c r="H179" s="1533"/>
      <c r="I179" s="1533"/>
      <c r="J179" s="1533"/>
      <c r="K179" s="1533"/>
      <c r="L179" s="1533"/>
      <c r="M179" s="1533"/>
      <c r="N179" s="1533"/>
      <c r="O179" s="1533"/>
      <c r="P179" s="1533"/>
      <c r="Q179" s="1533"/>
      <c r="R179" s="1539"/>
      <c r="S179" s="1533"/>
    </row>
    <row r="180" spans="3:19">
      <c r="C180" s="1533"/>
      <c r="D180" s="1533"/>
      <c r="E180" s="1533"/>
      <c r="F180" s="1533"/>
      <c r="G180" s="1533"/>
      <c r="H180" s="1533"/>
      <c r="I180" s="1533"/>
      <c r="J180" s="1533"/>
      <c r="K180" s="1533"/>
      <c r="L180" s="1533"/>
      <c r="M180" s="1533"/>
      <c r="N180" s="1533"/>
      <c r="O180" s="1533"/>
      <c r="P180" s="1533"/>
      <c r="Q180" s="1533"/>
      <c r="R180" s="1539"/>
      <c r="S180" s="1533"/>
    </row>
    <row r="181" spans="3:19">
      <c r="C181" s="1533"/>
      <c r="D181" s="1533"/>
      <c r="E181" s="1533"/>
      <c r="F181" s="1533"/>
      <c r="G181" s="1533"/>
      <c r="H181" s="1533"/>
      <c r="I181" s="1533"/>
      <c r="J181" s="1533"/>
      <c r="K181" s="1533"/>
      <c r="L181" s="1533"/>
      <c r="M181" s="1533"/>
      <c r="N181" s="1533"/>
      <c r="O181" s="1533"/>
      <c r="P181" s="1533"/>
      <c r="Q181" s="1533"/>
      <c r="R181" s="1539"/>
      <c r="S181" s="1533"/>
    </row>
    <row r="182" spans="3:19">
      <c r="C182" s="1533"/>
      <c r="D182" s="1533"/>
      <c r="E182" s="1533"/>
      <c r="F182" s="1533"/>
      <c r="G182" s="1533"/>
      <c r="H182" s="1533"/>
      <c r="I182" s="1533"/>
      <c r="J182" s="1533"/>
      <c r="K182" s="1533"/>
      <c r="L182" s="1533"/>
      <c r="M182" s="1533"/>
      <c r="N182" s="1533"/>
      <c r="O182" s="1533"/>
      <c r="P182" s="1533"/>
      <c r="Q182" s="1533"/>
      <c r="R182" s="1539"/>
      <c r="S182" s="1533"/>
    </row>
    <row r="183" spans="3:19">
      <c r="C183" s="1533"/>
      <c r="D183" s="1533"/>
      <c r="E183" s="1533"/>
      <c r="F183" s="1533"/>
      <c r="G183" s="1533"/>
      <c r="H183" s="1533"/>
      <c r="I183" s="1533"/>
      <c r="J183" s="1533"/>
      <c r="K183" s="1533"/>
      <c r="L183" s="1533"/>
      <c r="M183" s="1533"/>
      <c r="N183" s="1533"/>
      <c r="O183" s="1533"/>
      <c r="P183" s="1533"/>
      <c r="Q183" s="1533"/>
      <c r="R183" s="1539"/>
      <c r="S183" s="1533"/>
    </row>
    <row r="184" spans="3:19">
      <c r="C184" s="1533"/>
      <c r="D184" s="1533"/>
      <c r="E184" s="1533"/>
      <c r="F184" s="1533"/>
      <c r="G184" s="1533"/>
      <c r="H184" s="1533"/>
      <c r="I184" s="1533"/>
      <c r="J184" s="1533"/>
      <c r="K184" s="1533"/>
      <c r="L184" s="1533"/>
      <c r="M184" s="1533"/>
      <c r="N184" s="1533"/>
      <c r="O184" s="1533"/>
      <c r="P184" s="1533"/>
      <c r="Q184" s="1533"/>
      <c r="R184" s="1539"/>
      <c r="S184" s="1533"/>
    </row>
    <row r="185" spans="3:19">
      <c r="C185" s="1533"/>
      <c r="D185" s="1533"/>
      <c r="E185" s="1533"/>
      <c r="F185" s="1533"/>
      <c r="G185" s="1533"/>
      <c r="H185" s="1533"/>
      <c r="I185" s="1533"/>
      <c r="J185" s="1533"/>
      <c r="K185" s="1533"/>
      <c r="L185" s="1533"/>
      <c r="M185" s="1533"/>
      <c r="N185" s="1533"/>
      <c r="O185" s="1533"/>
      <c r="P185" s="1533"/>
      <c r="Q185" s="1533"/>
      <c r="R185" s="1539"/>
      <c r="S185" s="1533"/>
    </row>
    <row r="186" spans="3:19">
      <c r="C186" s="1533"/>
      <c r="D186" s="1533"/>
      <c r="E186" s="1533"/>
      <c r="F186" s="1533"/>
      <c r="G186" s="1533"/>
      <c r="H186" s="1533"/>
      <c r="I186" s="1533"/>
      <c r="J186" s="1533"/>
      <c r="K186" s="1533"/>
      <c r="L186" s="1533"/>
      <c r="M186" s="1533"/>
      <c r="N186" s="1533"/>
      <c r="O186" s="1533"/>
      <c r="P186" s="1533"/>
      <c r="Q186" s="1533"/>
      <c r="R186" s="1539"/>
      <c r="S186" s="1533"/>
    </row>
    <row r="187" spans="3:19">
      <c r="C187" s="1533"/>
      <c r="D187" s="1533"/>
      <c r="E187" s="1533"/>
      <c r="F187" s="1533"/>
      <c r="G187" s="1533"/>
      <c r="H187" s="1533"/>
      <c r="I187" s="1533"/>
      <c r="J187" s="1533"/>
      <c r="K187" s="1533"/>
      <c r="L187" s="1533"/>
      <c r="M187" s="1533"/>
      <c r="N187" s="1533"/>
      <c r="O187" s="1533"/>
      <c r="P187" s="1533"/>
      <c r="Q187" s="1533"/>
      <c r="R187" s="1539"/>
      <c r="S187" s="1533"/>
    </row>
    <row r="188" spans="3:19">
      <c r="C188" s="1533"/>
      <c r="D188" s="1533"/>
      <c r="E188" s="1533"/>
      <c r="F188" s="1533"/>
      <c r="G188" s="1533"/>
      <c r="H188" s="1533"/>
      <c r="I188" s="1533"/>
      <c r="J188" s="1533"/>
      <c r="K188" s="1533"/>
      <c r="L188" s="1533"/>
      <c r="M188" s="1533"/>
      <c r="N188" s="1533"/>
      <c r="O188" s="1533"/>
      <c r="P188" s="1533"/>
      <c r="Q188" s="1533"/>
      <c r="R188" s="1539"/>
      <c r="S188" s="1533"/>
    </row>
    <row r="189" spans="3:19">
      <c r="C189" s="1533"/>
      <c r="D189" s="1533"/>
      <c r="E189" s="1533"/>
      <c r="F189" s="1533"/>
      <c r="G189" s="1533"/>
      <c r="H189" s="1533"/>
      <c r="I189" s="1533"/>
      <c r="J189" s="1533"/>
      <c r="K189" s="1533"/>
      <c r="L189" s="1533"/>
      <c r="M189" s="1533"/>
      <c r="N189" s="1533"/>
      <c r="O189" s="1533"/>
      <c r="P189" s="1533"/>
      <c r="Q189" s="1533"/>
      <c r="R189" s="1539"/>
      <c r="S189" s="1533"/>
    </row>
    <row r="190" spans="3:19">
      <c r="C190" s="1533"/>
      <c r="D190" s="1533"/>
      <c r="E190" s="1533"/>
      <c r="F190" s="1533"/>
      <c r="G190" s="1533"/>
      <c r="H190" s="1533"/>
      <c r="I190" s="1533"/>
      <c r="J190" s="1533"/>
      <c r="K190" s="1533"/>
      <c r="L190" s="1533"/>
      <c r="M190" s="1533"/>
      <c r="N190" s="1533"/>
      <c r="O190" s="1533"/>
      <c r="P190" s="1533"/>
      <c r="Q190" s="1533"/>
      <c r="R190" s="1539"/>
      <c r="S190" s="1533"/>
    </row>
    <row r="191" spans="3:19">
      <c r="C191" s="1533"/>
      <c r="D191" s="1533"/>
      <c r="E191" s="1533"/>
      <c r="F191" s="1533"/>
      <c r="G191" s="1533"/>
      <c r="H191" s="1533"/>
      <c r="I191" s="1533"/>
      <c r="J191" s="1533"/>
      <c r="K191" s="1533"/>
      <c r="L191" s="1533"/>
      <c r="M191" s="1533"/>
      <c r="N191" s="1533"/>
      <c r="O191" s="1533"/>
      <c r="P191" s="1533"/>
      <c r="Q191" s="1533"/>
      <c r="R191" s="1539"/>
      <c r="S191" s="1533"/>
    </row>
    <row r="192" spans="3:19">
      <c r="C192" s="1533"/>
      <c r="D192" s="1533"/>
      <c r="E192" s="1533"/>
      <c r="F192" s="1533"/>
      <c r="G192" s="1533"/>
      <c r="H192" s="1533"/>
      <c r="I192" s="1533"/>
      <c r="J192" s="1533"/>
      <c r="K192" s="1533"/>
      <c r="L192" s="1533"/>
      <c r="M192" s="1533"/>
      <c r="N192" s="1533"/>
      <c r="O192" s="1533"/>
      <c r="P192" s="1533"/>
      <c r="Q192" s="1533"/>
      <c r="R192" s="1539"/>
      <c r="S192" s="1533"/>
    </row>
    <row r="193" spans="3:19">
      <c r="C193" s="1533"/>
      <c r="D193" s="1533"/>
      <c r="E193" s="1533"/>
      <c r="F193" s="1533"/>
      <c r="G193" s="1533"/>
      <c r="H193" s="1533"/>
      <c r="I193" s="1533"/>
      <c r="J193" s="1533"/>
      <c r="K193" s="1533"/>
      <c r="L193" s="1533"/>
      <c r="M193" s="1533"/>
      <c r="N193" s="1533"/>
      <c r="O193" s="1533"/>
      <c r="P193" s="1533"/>
      <c r="Q193" s="1533"/>
      <c r="R193" s="1539"/>
      <c r="S193" s="1533"/>
    </row>
    <row r="194" spans="3:19">
      <c r="C194" s="1533"/>
      <c r="D194" s="1533"/>
      <c r="E194" s="1533"/>
      <c r="F194" s="1533"/>
      <c r="G194" s="1533"/>
      <c r="H194" s="1533"/>
      <c r="I194" s="1533"/>
      <c r="J194" s="1533"/>
      <c r="K194" s="1533"/>
      <c r="L194" s="1533"/>
      <c r="M194" s="1533"/>
      <c r="N194" s="1533"/>
      <c r="O194" s="1533"/>
      <c r="P194" s="1533"/>
      <c r="Q194" s="1533"/>
      <c r="R194" s="1539"/>
      <c r="S194" s="1533"/>
    </row>
    <row r="195" spans="3:19">
      <c r="C195" s="1533"/>
      <c r="D195" s="1533"/>
      <c r="E195" s="1533"/>
      <c r="F195" s="1533"/>
      <c r="G195" s="1533"/>
      <c r="H195" s="1533"/>
      <c r="I195" s="1533"/>
      <c r="J195" s="1533"/>
      <c r="K195" s="1533"/>
      <c r="L195" s="1533"/>
      <c r="M195" s="1533"/>
      <c r="N195" s="1533"/>
      <c r="O195" s="1533"/>
      <c r="P195" s="1533"/>
      <c r="Q195" s="1533"/>
      <c r="R195" s="1539"/>
      <c r="S195" s="1533"/>
    </row>
    <row r="196" spans="3:19">
      <c r="C196" s="1533"/>
      <c r="D196" s="1533"/>
      <c r="E196" s="1533"/>
      <c r="F196" s="1533"/>
      <c r="G196" s="1533"/>
      <c r="H196" s="1533"/>
      <c r="I196" s="1533"/>
      <c r="J196" s="1533"/>
      <c r="K196" s="1533"/>
      <c r="L196" s="1533"/>
      <c r="M196" s="1533"/>
      <c r="N196" s="1533"/>
      <c r="O196" s="1533"/>
      <c r="P196" s="1533"/>
      <c r="Q196" s="1533"/>
      <c r="R196" s="1539"/>
      <c r="S196" s="1533"/>
    </row>
    <row r="197" spans="3:19">
      <c r="C197" s="1533"/>
      <c r="D197" s="1533"/>
      <c r="E197" s="1533"/>
      <c r="F197" s="1533"/>
      <c r="G197" s="1533"/>
      <c r="H197" s="1533"/>
      <c r="I197" s="1533"/>
      <c r="J197" s="1533"/>
      <c r="K197" s="1533"/>
      <c r="L197" s="1533"/>
      <c r="M197" s="1533"/>
      <c r="N197" s="1533"/>
      <c r="O197" s="1533"/>
      <c r="P197" s="1533"/>
      <c r="Q197" s="1533"/>
      <c r="R197" s="1539"/>
      <c r="S197" s="1533"/>
    </row>
    <row r="198" spans="3:19">
      <c r="C198" s="1533"/>
      <c r="D198" s="1533"/>
      <c r="E198" s="1533"/>
      <c r="F198" s="1533"/>
      <c r="G198" s="1533"/>
      <c r="H198" s="1533"/>
      <c r="I198" s="1533"/>
      <c r="J198" s="1533"/>
      <c r="K198" s="1533"/>
      <c r="L198" s="1533"/>
      <c r="M198" s="1533"/>
      <c r="N198" s="1533"/>
      <c r="O198" s="1533"/>
      <c r="P198" s="1533"/>
      <c r="Q198" s="1533"/>
      <c r="R198" s="1539"/>
      <c r="S198" s="1533"/>
    </row>
    <row r="199" spans="3:19">
      <c r="C199" s="1533"/>
      <c r="D199" s="1533"/>
      <c r="E199" s="1533"/>
      <c r="F199" s="1533"/>
      <c r="G199" s="1533"/>
      <c r="H199" s="1533"/>
      <c r="I199" s="1533"/>
      <c r="J199" s="1533"/>
      <c r="K199" s="1533"/>
      <c r="L199" s="1533"/>
      <c r="M199" s="1533"/>
      <c r="N199" s="1533"/>
      <c r="O199" s="1533"/>
      <c r="P199" s="1533"/>
      <c r="Q199" s="1533"/>
      <c r="R199" s="1539"/>
      <c r="S199" s="1533"/>
    </row>
    <row r="200" spans="3:19">
      <c r="C200" s="1533"/>
      <c r="D200" s="1533"/>
      <c r="E200" s="1533"/>
      <c r="F200" s="1533"/>
      <c r="G200" s="1533"/>
      <c r="H200" s="1533"/>
      <c r="I200" s="1533"/>
      <c r="J200" s="1533"/>
      <c r="K200" s="1533"/>
      <c r="L200" s="1533"/>
      <c r="M200" s="1533"/>
      <c r="N200" s="1533"/>
      <c r="O200" s="1533"/>
      <c r="P200" s="1533"/>
      <c r="Q200" s="1533"/>
      <c r="R200" s="1539"/>
      <c r="S200" s="1533"/>
    </row>
    <row r="201" spans="3:19">
      <c r="C201" s="1533"/>
      <c r="D201" s="1533"/>
      <c r="E201" s="1533"/>
      <c r="F201" s="1533"/>
      <c r="G201" s="1533"/>
      <c r="H201" s="1533"/>
      <c r="I201" s="1533"/>
      <c r="J201" s="1533"/>
      <c r="K201" s="1533"/>
      <c r="L201" s="1533"/>
      <c r="M201" s="1533"/>
      <c r="N201" s="1533"/>
      <c r="O201" s="1533"/>
      <c r="P201" s="1533"/>
      <c r="Q201" s="1533"/>
      <c r="R201" s="1539"/>
      <c r="S201" s="1533"/>
    </row>
    <row r="202" spans="3:19">
      <c r="C202" s="1533"/>
      <c r="D202" s="1533"/>
      <c r="E202" s="1533"/>
      <c r="F202" s="1533"/>
      <c r="G202" s="1533"/>
      <c r="H202" s="1533"/>
      <c r="I202" s="1533"/>
      <c r="J202" s="1533"/>
      <c r="K202" s="1533"/>
      <c r="L202" s="1533"/>
      <c r="M202" s="1533"/>
      <c r="N202" s="1533"/>
      <c r="O202" s="1533"/>
      <c r="P202" s="1533"/>
      <c r="Q202" s="1533"/>
      <c r="R202" s="1539"/>
      <c r="S202" s="1533"/>
    </row>
    <row r="203" spans="3:19">
      <c r="C203" s="1533"/>
      <c r="D203" s="1533"/>
      <c r="E203" s="1533"/>
      <c r="F203" s="1533"/>
      <c r="G203" s="1533"/>
      <c r="H203" s="1533"/>
      <c r="I203" s="1533"/>
      <c r="J203" s="1533"/>
      <c r="K203" s="1533"/>
      <c r="L203" s="1533"/>
      <c r="M203" s="1533"/>
      <c r="N203" s="1533"/>
      <c r="O203" s="1533"/>
      <c r="P203" s="1533"/>
      <c r="Q203" s="1533"/>
      <c r="R203" s="1539"/>
      <c r="S203" s="1533"/>
    </row>
    <row r="204" spans="3:19">
      <c r="C204" s="1533"/>
      <c r="D204" s="1533"/>
      <c r="E204" s="1533"/>
      <c r="F204" s="1533"/>
      <c r="G204" s="1533"/>
      <c r="H204" s="1533"/>
      <c r="I204" s="1533"/>
      <c r="J204" s="1533"/>
      <c r="K204" s="1533"/>
      <c r="L204" s="1533"/>
      <c r="M204" s="1533"/>
      <c r="N204" s="1533"/>
      <c r="O204" s="1533"/>
      <c r="P204" s="1533"/>
      <c r="Q204" s="1533"/>
      <c r="R204" s="1539"/>
      <c r="S204" s="1533"/>
    </row>
    <row r="205" spans="3:19">
      <c r="C205" s="1533"/>
      <c r="D205" s="1533"/>
      <c r="E205" s="1533"/>
      <c r="F205" s="1533"/>
      <c r="G205" s="1533"/>
      <c r="H205" s="1533"/>
      <c r="I205" s="1533"/>
      <c r="J205" s="1533"/>
      <c r="K205" s="1533"/>
      <c r="L205" s="1533"/>
      <c r="M205" s="1533"/>
      <c r="N205" s="1533"/>
      <c r="O205" s="1533"/>
      <c r="P205" s="1533"/>
      <c r="Q205" s="1533"/>
      <c r="R205" s="1539"/>
      <c r="S205" s="1533"/>
    </row>
    <row r="206" spans="3:19">
      <c r="C206" s="1533"/>
      <c r="D206" s="1533"/>
      <c r="E206" s="1533"/>
      <c r="F206" s="1533"/>
      <c r="G206" s="1533"/>
      <c r="H206" s="1533"/>
      <c r="I206" s="1533"/>
      <c r="J206" s="1533"/>
      <c r="K206" s="1533"/>
      <c r="L206" s="1533"/>
      <c r="M206" s="1533"/>
      <c r="N206" s="1533"/>
      <c r="O206" s="1533"/>
      <c r="P206" s="1533"/>
      <c r="Q206" s="1533"/>
      <c r="R206" s="1539"/>
      <c r="S206" s="1533"/>
    </row>
    <row r="207" spans="3:19">
      <c r="C207" s="1533"/>
      <c r="D207" s="1533"/>
      <c r="E207" s="1533"/>
      <c r="F207" s="1533"/>
      <c r="G207" s="1533"/>
      <c r="H207" s="1533"/>
      <c r="I207" s="1533"/>
      <c r="J207" s="1533"/>
      <c r="K207" s="1533"/>
      <c r="L207" s="1533"/>
      <c r="M207" s="1533"/>
      <c r="N207" s="1533"/>
      <c r="O207" s="1533"/>
      <c r="P207" s="1533"/>
      <c r="Q207" s="1533"/>
      <c r="R207" s="1539"/>
      <c r="S207" s="1533"/>
    </row>
    <row r="208" spans="3:19">
      <c r="C208" s="1533"/>
      <c r="D208" s="1533"/>
      <c r="E208" s="1533"/>
      <c r="F208" s="1533"/>
      <c r="G208" s="1533"/>
      <c r="H208" s="1533"/>
      <c r="I208" s="1533"/>
      <c r="J208" s="1533"/>
      <c r="K208" s="1533"/>
      <c r="L208" s="1533"/>
      <c r="M208" s="1533"/>
      <c r="N208" s="1533"/>
      <c r="O208" s="1533"/>
      <c r="P208" s="1533"/>
      <c r="Q208" s="1533"/>
      <c r="R208" s="1539"/>
      <c r="S208" s="1533"/>
    </row>
    <row r="209" spans="3:19">
      <c r="C209" s="1533"/>
      <c r="D209" s="1533"/>
      <c r="E209" s="1533"/>
      <c r="F209" s="1533"/>
      <c r="G209" s="1533"/>
      <c r="H209" s="1533"/>
      <c r="I209" s="1533"/>
      <c r="J209" s="1533"/>
      <c r="K209" s="1533"/>
      <c r="L209" s="1533"/>
      <c r="M209" s="1533"/>
      <c r="N209" s="1533"/>
      <c r="O209" s="1533"/>
      <c r="P209" s="1533"/>
      <c r="Q209" s="1533"/>
      <c r="R209" s="1539"/>
      <c r="S209" s="1533"/>
    </row>
    <row r="210" spans="3:19">
      <c r="C210" s="1533"/>
      <c r="D210" s="1533"/>
      <c r="E210" s="1533"/>
      <c r="F210" s="1533"/>
      <c r="G210" s="1533"/>
      <c r="H210" s="1533"/>
      <c r="I210" s="1533"/>
      <c r="J210" s="1533"/>
      <c r="K210" s="1533"/>
      <c r="L210" s="1533"/>
      <c r="M210" s="1533"/>
      <c r="N210" s="1533"/>
      <c r="O210" s="1533"/>
      <c r="P210" s="1533"/>
      <c r="Q210" s="1533"/>
      <c r="R210" s="1539"/>
      <c r="S210" s="1533"/>
    </row>
    <row r="211" spans="3:19">
      <c r="C211" s="1533"/>
      <c r="D211" s="1533"/>
      <c r="E211" s="1533"/>
      <c r="F211" s="1533"/>
      <c r="G211" s="1533"/>
      <c r="H211" s="1533"/>
      <c r="I211" s="1533"/>
      <c r="J211" s="1533"/>
      <c r="K211" s="1533"/>
      <c r="L211" s="1533"/>
      <c r="M211" s="1533"/>
      <c r="N211" s="1533"/>
      <c r="O211" s="1533"/>
      <c r="P211" s="1533"/>
      <c r="Q211" s="1533"/>
      <c r="R211" s="1539"/>
      <c r="S211" s="1533"/>
    </row>
    <row r="212" spans="3:19">
      <c r="C212" s="1533"/>
      <c r="D212" s="1533"/>
      <c r="E212" s="1533"/>
      <c r="F212" s="1533"/>
      <c r="G212" s="1533"/>
      <c r="H212" s="1533"/>
      <c r="I212" s="1533"/>
      <c r="J212" s="1533"/>
      <c r="K212" s="1533"/>
      <c r="L212" s="1533"/>
      <c r="M212" s="1533"/>
      <c r="N212" s="1533"/>
      <c r="O212" s="1533"/>
      <c r="P212" s="1533"/>
      <c r="Q212" s="1533"/>
      <c r="R212" s="1539"/>
      <c r="S212" s="1533"/>
    </row>
    <row r="213" spans="3:19">
      <c r="C213" s="1533"/>
      <c r="D213" s="1533"/>
      <c r="E213" s="1533"/>
      <c r="F213" s="1533"/>
      <c r="G213" s="1533"/>
      <c r="H213" s="1533"/>
      <c r="I213" s="1533"/>
      <c r="J213" s="1533"/>
      <c r="K213" s="1533"/>
      <c r="L213" s="1533"/>
      <c r="M213" s="1533"/>
      <c r="N213" s="1533"/>
      <c r="O213" s="1533"/>
      <c r="P213" s="1533"/>
      <c r="Q213" s="1533"/>
      <c r="R213" s="1539"/>
      <c r="S213" s="1533"/>
    </row>
    <row r="214" spans="3:19">
      <c r="C214" s="1533"/>
      <c r="D214" s="1533"/>
      <c r="E214" s="1533"/>
      <c r="F214" s="1533"/>
      <c r="G214" s="1533"/>
      <c r="H214" s="1533"/>
      <c r="I214" s="1533"/>
      <c r="J214" s="1533"/>
      <c r="K214" s="1533"/>
      <c r="L214" s="1533"/>
      <c r="M214" s="1533"/>
      <c r="N214" s="1533"/>
      <c r="O214" s="1533"/>
      <c r="P214" s="1533"/>
      <c r="Q214" s="1533"/>
      <c r="R214" s="1539"/>
      <c r="S214" s="1533"/>
    </row>
    <row r="215" spans="3:19">
      <c r="C215" s="1533"/>
      <c r="D215" s="1533"/>
      <c r="E215" s="1533"/>
      <c r="F215" s="1533"/>
      <c r="G215" s="1533"/>
      <c r="H215" s="1533"/>
      <c r="I215" s="1533"/>
      <c r="J215" s="1533"/>
      <c r="K215" s="1533"/>
      <c r="L215" s="1533"/>
      <c r="M215" s="1533"/>
      <c r="N215" s="1533"/>
      <c r="O215" s="1533"/>
      <c r="P215" s="1533"/>
      <c r="Q215" s="1533"/>
      <c r="R215" s="1539"/>
      <c r="S215" s="1533"/>
    </row>
    <row r="216" spans="3:19">
      <c r="C216" s="1533"/>
      <c r="D216" s="1533"/>
      <c r="E216" s="1533"/>
      <c r="F216" s="1533"/>
      <c r="G216" s="1533"/>
      <c r="H216" s="1533"/>
      <c r="I216" s="1533"/>
      <c r="J216" s="1533"/>
      <c r="K216" s="1533"/>
      <c r="L216" s="1533"/>
      <c r="M216" s="1533"/>
      <c r="N216" s="1533"/>
      <c r="O216" s="1533"/>
      <c r="P216" s="1533"/>
      <c r="Q216" s="1533"/>
      <c r="R216" s="1539"/>
      <c r="S216" s="1533"/>
    </row>
    <row r="217" spans="3:19">
      <c r="C217" s="1533"/>
      <c r="D217" s="1533"/>
      <c r="E217" s="1533"/>
      <c r="F217" s="1533"/>
      <c r="G217" s="1533"/>
      <c r="H217" s="1533"/>
      <c r="I217" s="1533"/>
      <c r="J217" s="1533"/>
      <c r="K217" s="1533"/>
      <c r="L217" s="1533"/>
      <c r="M217" s="1533"/>
      <c r="N217" s="1533"/>
      <c r="O217" s="1533"/>
      <c r="P217" s="1533"/>
      <c r="Q217" s="1533"/>
      <c r="R217" s="1539"/>
      <c r="S217" s="1533"/>
    </row>
    <row r="218" spans="3:19">
      <c r="C218" s="1533"/>
      <c r="D218" s="1533"/>
      <c r="E218" s="1533"/>
      <c r="F218" s="1533"/>
      <c r="G218" s="1533"/>
      <c r="H218" s="1533"/>
      <c r="I218" s="1533"/>
      <c r="J218" s="1533"/>
      <c r="K218" s="1533"/>
      <c r="L218" s="1533"/>
      <c r="M218" s="1533"/>
      <c r="N218" s="1533"/>
      <c r="O218" s="1533"/>
      <c r="P218" s="1533"/>
      <c r="Q218" s="1533"/>
      <c r="R218" s="1539"/>
      <c r="S218" s="1533"/>
    </row>
    <row r="219" spans="3:19">
      <c r="C219" s="1533"/>
      <c r="D219" s="1533"/>
      <c r="E219" s="1533"/>
      <c r="F219" s="1533"/>
      <c r="G219" s="1533"/>
      <c r="H219" s="1533"/>
      <c r="I219" s="1533"/>
      <c r="J219" s="1533"/>
      <c r="K219" s="1533"/>
      <c r="L219" s="1533"/>
      <c r="M219" s="1533"/>
      <c r="N219" s="1533"/>
      <c r="O219" s="1533"/>
      <c r="P219" s="1533"/>
      <c r="Q219" s="1533"/>
      <c r="R219" s="1539"/>
      <c r="S219" s="1533"/>
    </row>
    <row r="220" spans="3:19">
      <c r="C220" s="1533"/>
      <c r="D220" s="1533"/>
      <c r="E220" s="1533"/>
      <c r="F220" s="1533"/>
      <c r="G220" s="1533"/>
      <c r="H220" s="1533"/>
      <c r="I220" s="1533"/>
      <c r="J220" s="1533"/>
      <c r="K220" s="1533"/>
      <c r="L220" s="1533"/>
      <c r="M220" s="1533"/>
      <c r="N220" s="1533"/>
      <c r="O220" s="1533"/>
      <c r="P220" s="1533"/>
      <c r="Q220" s="1533"/>
      <c r="R220" s="1539"/>
      <c r="S220" s="1533"/>
    </row>
    <row r="221" spans="3:19">
      <c r="C221" s="1533"/>
      <c r="D221" s="1533"/>
      <c r="E221" s="1533"/>
      <c r="F221" s="1533"/>
      <c r="G221" s="1533"/>
      <c r="H221" s="1533"/>
      <c r="I221" s="1533"/>
      <c r="J221" s="1533"/>
      <c r="K221" s="1533"/>
      <c r="L221" s="1533"/>
      <c r="M221" s="1533"/>
      <c r="N221" s="1533"/>
      <c r="O221" s="1533"/>
      <c r="P221" s="1533"/>
      <c r="Q221" s="1533"/>
      <c r="R221" s="1539"/>
      <c r="S221" s="1533"/>
    </row>
    <row r="222" spans="3:19">
      <c r="C222" s="1533"/>
      <c r="D222" s="1533"/>
      <c r="E222" s="1533"/>
      <c r="F222" s="1533"/>
      <c r="G222" s="1533"/>
      <c r="H222" s="1533"/>
      <c r="I222" s="1533"/>
      <c r="J222" s="1533"/>
      <c r="K222" s="1533"/>
      <c r="L222" s="1533"/>
      <c r="M222" s="1533"/>
      <c r="N222" s="1533"/>
      <c r="O222" s="1533"/>
      <c r="P222" s="1533"/>
      <c r="Q222" s="1533"/>
      <c r="R222" s="1539"/>
      <c r="S222" s="1533"/>
    </row>
    <row r="223" spans="3:19">
      <c r="C223" s="1533"/>
      <c r="D223" s="1533"/>
      <c r="E223" s="1533"/>
      <c r="F223" s="1533"/>
      <c r="G223" s="1533"/>
      <c r="H223" s="1533"/>
      <c r="I223" s="1533"/>
      <c r="J223" s="1533"/>
      <c r="K223" s="1533"/>
      <c r="L223" s="1533"/>
      <c r="M223" s="1533"/>
      <c r="N223" s="1533"/>
      <c r="O223" s="1533"/>
      <c r="P223" s="1533"/>
      <c r="Q223" s="1533"/>
      <c r="R223" s="1539"/>
      <c r="S223" s="1533"/>
    </row>
    <row r="224" spans="3:19">
      <c r="C224" s="1533"/>
      <c r="D224" s="1533"/>
      <c r="E224" s="1533"/>
      <c r="F224" s="1533"/>
      <c r="G224" s="1533"/>
      <c r="H224" s="1533"/>
      <c r="I224" s="1533"/>
      <c r="J224" s="1533"/>
      <c r="K224" s="1533"/>
      <c r="L224" s="1533"/>
      <c r="M224" s="1533"/>
      <c r="N224" s="1533"/>
      <c r="O224" s="1533"/>
      <c r="P224" s="1533"/>
      <c r="Q224" s="1533"/>
      <c r="R224" s="1539"/>
      <c r="S224" s="1533"/>
    </row>
    <row r="225" spans="3:19">
      <c r="C225" s="1533"/>
      <c r="D225" s="1533"/>
      <c r="E225" s="1533"/>
      <c r="F225" s="1533"/>
      <c r="G225" s="1533"/>
      <c r="H225" s="1533"/>
      <c r="I225" s="1533"/>
      <c r="J225" s="1533"/>
      <c r="K225" s="1533"/>
      <c r="L225" s="1533"/>
      <c r="M225" s="1533"/>
      <c r="N225" s="1533"/>
      <c r="O225" s="1533"/>
      <c r="P225" s="1533"/>
      <c r="Q225" s="1533"/>
      <c r="R225" s="1539"/>
      <c r="S225" s="1533"/>
    </row>
    <row r="226" spans="3:19">
      <c r="C226" s="1533"/>
      <c r="D226" s="1533"/>
      <c r="E226" s="1533"/>
      <c r="F226" s="1533"/>
      <c r="G226" s="1533"/>
      <c r="H226" s="1533"/>
      <c r="I226" s="1533"/>
      <c r="J226" s="1533"/>
      <c r="K226" s="1533"/>
      <c r="L226" s="1533"/>
      <c r="M226" s="1533"/>
      <c r="N226" s="1533"/>
      <c r="O226" s="1533"/>
      <c r="P226" s="1533"/>
      <c r="Q226" s="1533"/>
      <c r="R226" s="1539"/>
      <c r="S226" s="1533"/>
    </row>
    <row r="227" spans="3:19">
      <c r="C227" s="1533"/>
      <c r="D227" s="1533"/>
      <c r="E227" s="1533"/>
      <c r="F227" s="1533"/>
      <c r="G227" s="1533"/>
      <c r="H227" s="1533"/>
      <c r="I227" s="1533"/>
      <c r="J227" s="1533"/>
      <c r="K227" s="1533"/>
      <c r="L227" s="1533"/>
      <c r="M227" s="1533"/>
      <c r="N227" s="1533"/>
      <c r="O227" s="1533"/>
      <c r="P227" s="1533"/>
      <c r="Q227" s="1533"/>
      <c r="R227" s="1539"/>
      <c r="S227" s="1533"/>
    </row>
    <row r="228" spans="3:19">
      <c r="C228" s="1533"/>
      <c r="D228" s="1533"/>
      <c r="E228" s="1533"/>
      <c r="F228" s="1533"/>
      <c r="G228" s="1533"/>
      <c r="H228" s="1533"/>
      <c r="I228" s="1533"/>
      <c r="J228" s="1533"/>
      <c r="K228" s="1533"/>
      <c r="L228" s="1533"/>
      <c r="M228" s="1533"/>
      <c r="N228" s="1533"/>
      <c r="O228" s="1533"/>
      <c r="P228" s="1533"/>
      <c r="Q228" s="1533"/>
      <c r="R228" s="1539"/>
      <c r="S228" s="1533"/>
    </row>
    <row r="229" spans="3:19">
      <c r="C229" s="1533"/>
      <c r="D229" s="1533"/>
      <c r="E229" s="1533"/>
      <c r="F229" s="1533"/>
      <c r="G229" s="1533"/>
      <c r="H229" s="1533"/>
      <c r="I229" s="1533"/>
      <c r="J229" s="1533"/>
      <c r="K229" s="1533"/>
      <c r="L229" s="1533"/>
      <c r="M229" s="1533"/>
      <c r="N229" s="1533"/>
      <c r="O229" s="1533"/>
      <c r="P229" s="1533"/>
      <c r="Q229" s="1533"/>
      <c r="R229" s="1539"/>
      <c r="S229" s="1533"/>
    </row>
    <row r="230" spans="3:19">
      <c r="C230" s="1533"/>
      <c r="D230" s="1533"/>
      <c r="E230" s="1533"/>
      <c r="F230" s="1533"/>
      <c r="G230" s="1533"/>
      <c r="H230" s="1533"/>
      <c r="I230" s="1533"/>
      <c r="J230" s="1533"/>
      <c r="K230" s="1533"/>
      <c r="L230" s="1533"/>
      <c r="M230" s="1533"/>
      <c r="N230" s="1533"/>
      <c r="O230" s="1533"/>
      <c r="P230" s="1533"/>
      <c r="Q230" s="1533"/>
      <c r="R230" s="1539"/>
      <c r="S230" s="1533"/>
    </row>
    <row r="231" spans="3:19">
      <c r="C231" s="1533"/>
      <c r="D231" s="1533"/>
      <c r="E231" s="1533"/>
      <c r="F231" s="1533"/>
      <c r="G231" s="1533"/>
      <c r="H231" s="1533"/>
      <c r="I231" s="1533"/>
      <c r="J231" s="1533"/>
      <c r="K231" s="1533"/>
      <c r="L231" s="1533"/>
      <c r="M231" s="1533"/>
      <c r="N231" s="1533"/>
      <c r="O231" s="1533"/>
      <c r="P231" s="1533"/>
      <c r="Q231" s="1533"/>
      <c r="R231" s="1539"/>
      <c r="S231" s="1533"/>
    </row>
    <row r="232" spans="3:19">
      <c r="C232" s="1533"/>
      <c r="D232" s="1533"/>
      <c r="E232" s="1533"/>
      <c r="F232" s="1533"/>
      <c r="G232" s="1533"/>
      <c r="H232" s="1533"/>
      <c r="I232" s="1533"/>
      <c r="J232" s="1533"/>
      <c r="K232" s="1533"/>
      <c r="L232" s="1533"/>
      <c r="M232" s="1533"/>
      <c r="N232" s="1533"/>
      <c r="O232" s="1533"/>
      <c r="P232" s="1533"/>
      <c r="Q232" s="1533"/>
      <c r="R232" s="1539"/>
      <c r="S232" s="1533"/>
    </row>
    <row r="233" spans="3:19">
      <c r="C233" s="1533"/>
      <c r="D233" s="1533"/>
      <c r="E233" s="1533"/>
      <c r="F233" s="1533"/>
      <c r="G233" s="1533"/>
      <c r="H233" s="1533"/>
      <c r="I233" s="1533"/>
      <c r="J233" s="1533"/>
      <c r="K233" s="1533"/>
      <c r="L233" s="1533"/>
      <c r="M233" s="1533"/>
      <c r="N233" s="1533"/>
      <c r="O233" s="1533"/>
      <c r="P233" s="1533"/>
      <c r="Q233" s="1533"/>
      <c r="R233" s="1539"/>
      <c r="S233" s="1533"/>
    </row>
    <row r="234" spans="3:19">
      <c r="C234" s="1533"/>
      <c r="D234" s="1533"/>
      <c r="E234" s="1533"/>
      <c r="F234" s="1533"/>
      <c r="G234" s="1533"/>
      <c r="H234" s="1533"/>
      <c r="I234" s="1533"/>
      <c r="J234" s="1533"/>
      <c r="K234" s="1533"/>
      <c r="L234" s="1533"/>
      <c r="M234" s="1533"/>
      <c r="N234" s="1533"/>
      <c r="O234" s="1533"/>
      <c r="P234" s="1533"/>
      <c r="Q234" s="1533"/>
      <c r="R234" s="1539"/>
      <c r="S234" s="1533"/>
    </row>
    <row r="235" spans="3:19">
      <c r="C235" s="1533"/>
      <c r="D235" s="1533"/>
      <c r="E235" s="1533"/>
      <c r="F235" s="1533"/>
      <c r="G235" s="1533"/>
      <c r="H235" s="1533"/>
      <c r="I235" s="1533"/>
      <c r="J235" s="1533"/>
      <c r="K235" s="1533"/>
      <c r="L235" s="1533"/>
      <c r="M235" s="1533"/>
      <c r="N235" s="1533"/>
      <c r="O235" s="1533"/>
      <c r="P235" s="1533"/>
      <c r="Q235" s="1533"/>
      <c r="R235" s="1539"/>
      <c r="S235" s="1533"/>
    </row>
    <row r="236" spans="3:19">
      <c r="C236" s="1533"/>
      <c r="D236" s="1533"/>
      <c r="E236" s="1533"/>
      <c r="F236" s="1533"/>
      <c r="G236" s="1533"/>
      <c r="H236" s="1533"/>
      <c r="I236" s="1533"/>
      <c r="J236" s="1533"/>
      <c r="K236" s="1533"/>
      <c r="L236" s="1533"/>
      <c r="M236" s="1533"/>
      <c r="N236" s="1533"/>
      <c r="O236" s="1533"/>
      <c r="P236" s="1533"/>
      <c r="Q236" s="1533"/>
      <c r="R236" s="1539"/>
      <c r="S236" s="1533"/>
    </row>
    <row r="237" spans="3:19">
      <c r="C237" s="1533"/>
      <c r="D237" s="1533"/>
      <c r="E237" s="1533"/>
      <c r="F237" s="1533"/>
      <c r="G237" s="1533"/>
      <c r="H237" s="1533"/>
      <c r="I237" s="1533"/>
      <c r="J237" s="1533"/>
      <c r="K237" s="1533"/>
      <c r="L237" s="1533"/>
      <c r="M237" s="1533"/>
      <c r="N237" s="1533"/>
      <c r="O237" s="1533"/>
      <c r="P237" s="1533"/>
      <c r="Q237" s="1533"/>
      <c r="R237" s="1539"/>
      <c r="S237" s="1533"/>
    </row>
    <row r="238" spans="3:19">
      <c r="C238" s="1533"/>
      <c r="D238" s="1533"/>
      <c r="E238" s="1533"/>
      <c r="F238" s="1533"/>
      <c r="G238" s="1533"/>
      <c r="H238" s="1533"/>
      <c r="I238" s="1533"/>
      <c r="J238" s="1533"/>
      <c r="K238" s="1533"/>
      <c r="L238" s="1533"/>
      <c r="M238" s="1533"/>
      <c r="N238" s="1533"/>
      <c r="O238" s="1533"/>
      <c r="P238" s="1533"/>
      <c r="Q238" s="1533"/>
      <c r="R238" s="1539"/>
      <c r="S238" s="1533"/>
    </row>
    <row r="239" spans="3:19">
      <c r="C239" s="1533"/>
      <c r="D239" s="1533"/>
      <c r="E239" s="1533"/>
      <c r="F239" s="1533"/>
      <c r="G239" s="1533"/>
      <c r="H239" s="1533"/>
      <c r="I239" s="1533"/>
      <c r="J239" s="1533"/>
      <c r="K239" s="1533"/>
      <c r="L239" s="1533"/>
      <c r="M239" s="1533"/>
      <c r="N239" s="1533"/>
      <c r="O239" s="1533"/>
      <c r="P239" s="1533"/>
      <c r="Q239" s="1533"/>
      <c r="R239" s="1539"/>
      <c r="S239" s="1533"/>
    </row>
    <row r="240" spans="3:19">
      <c r="C240" s="1533"/>
      <c r="D240" s="1533"/>
      <c r="E240" s="1533"/>
      <c r="F240" s="1533"/>
      <c r="G240" s="1533"/>
      <c r="H240" s="1533"/>
      <c r="I240" s="1533"/>
      <c r="J240" s="1533"/>
      <c r="K240" s="1533"/>
      <c r="L240" s="1533"/>
      <c r="M240" s="1533"/>
      <c r="N240" s="1533"/>
      <c r="O240" s="1533"/>
      <c r="P240" s="1533"/>
      <c r="Q240" s="1533"/>
      <c r="R240" s="1539"/>
      <c r="S240" s="1533"/>
    </row>
    <row r="241" spans="3:19">
      <c r="C241" s="1533"/>
      <c r="D241" s="1533"/>
      <c r="E241" s="1533"/>
      <c r="F241" s="1533"/>
      <c r="G241" s="1533"/>
      <c r="H241" s="1533"/>
      <c r="I241" s="1533"/>
      <c r="J241" s="1533"/>
      <c r="K241" s="1533"/>
      <c r="L241" s="1533"/>
      <c r="M241" s="1533"/>
      <c r="N241" s="1533"/>
      <c r="O241" s="1533"/>
      <c r="P241" s="1533"/>
      <c r="Q241" s="1533"/>
      <c r="R241" s="1539"/>
      <c r="S241" s="1533"/>
    </row>
    <row r="242" spans="3:19">
      <c r="C242" s="1533"/>
      <c r="D242" s="1533"/>
      <c r="E242" s="1533"/>
      <c r="F242" s="1533"/>
      <c r="G242" s="1533"/>
      <c r="H242" s="1533"/>
      <c r="I242" s="1533"/>
      <c r="J242" s="1533"/>
      <c r="K242" s="1533"/>
      <c r="L242" s="1533"/>
      <c r="M242" s="1533"/>
      <c r="N242" s="1533"/>
      <c r="O242" s="1533"/>
      <c r="P242" s="1533"/>
      <c r="Q242" s="1533"/>
      <c r="R242" s="1539"/>
      <c r="S242" s="1533"/>
    </row>
    <row r="243" spans="3:19">
      <c r="C243" s="1533"/>
      <c r="D243" s="1533"/>
      <c r="E243" s="1533"/>
      <c r="F243" s="1533"/>
      <c r="G243" s="1533"/>
      <c r="H243" s="1533"/>
      <c r="I243" s="1533"/>
      <c r="J243" s="1533"/>
      <c r="K243" s="1533"/>
      <c r="L243" s="1533"/>
      <c r="M243" s="1533"/>
      <c r="N243" s="1533"/>
      <c r="O243" s="1533"/>
      <c r="P243" s="1533"/>
      <c r="Q243" s="1533"/>
      <c r="R243" s="1539"/>
      <c r="S243" s="1533"/>
    </row>
    <row r="244" spans="3:19">
      <c r="C244" s="1533"/>
      <c r="D244" s="1533"/>
      <c r="E244" s="1533"/>
      <c r="F244" s="1533"/>
      <c r="G244" s="1533"/>
      <c r="H244" s="1533"/>
      <c r="I244" s="1533"/>
      <c r="J244" s="1533"/>
      <c r="K244" s="1533"/>
      <c r="L244" s="1533"/>
      <c r="M244" s="1533"/>
      <c r="N244" s="1533"/>
      <c r="O244" s="1533"/>
      <c r="P244" s="1533"/>
      <c r="Q244" s="1533"/>
      <c r="R244" s="1539"/>
      <c r="S244" s="1533"/>
    </row>
    <row r="245" spans="3:19">
      <c r="C245" s="1533"/>
      <c r="D245" s="1533"/>
      <c r="E245" s="1533"/>
      <c r="F245" s="1533"/>
      <c r="G245" s="1533"/>
      <c r="H245" s="1533"/>
      <c r="I245" s="1533"/>
      <c r="J245" s="1533"/>
      <c r="K245" s="1533"/>
      <c r="L245" s="1533"/>
      <c r="M245" s="1533"/>
      <c r="N245" s="1533"/>
      <c r="O245" s="1533"/>
      <c r="P245" s="1533"/>
      <c r="Q245" s="1533"/>
      <c r="R245" s="1539"/>
      <c r="S245" s="1533"/>
    </row>
    <row r="246" spans="3:19">
      <c r="C246" s="1533"/>
      <c r="D246" s="1533"/>
      <c r="E246" s="1533"/>
      <c r="F246" s="1533"/>
      <c r="G246" s="1533"/>
      <c r="H246" s="1533"/>
      <c r="I246" s="1533"/>
      <c r="J246" s="1533"/>
      <c r="K246" s="1533"/>
      <c r="L246" s="1533"/>
      <c r="M246" s="1533"/>
      <c r="N246" s="1533"/>
      <c r="O246" s="1533"/>
      <c r="P246" s="1533"/>
      <c r="Q246" s="1533"/>
      <c r="R246" s="1539"/>
      <c r="S246" s="1533"/>
    </row>
    <row r="247" spans="3:19">
      <c r="C247" s="1533"/>
      <c r="D247" s="1533"/>
      <c r="E247" s="1533"/>
      <c r="F247" s="1533"/>
      <c r="G247" s="1533"/>
      <c r="H247" s="1533"/>
      <c r="I247" s="1533"/>
      <c r="J247" s="1533"/>
      <c r="K247" s="1533"/>
      <c r="L247" s="1533"/>
      <c r="M247" s="1533"/>
      <c r="N247" s="1533"/>
      <c r="O247" s="1533"/>
      <c r="P247" s="1533"/>
      <c r="Q247" s="1533"/>
      <c r="R247" s="1539"/>
      <c r="S247" s="1533"/>
    </row>
    <row r="248" spans="3:19">
      <c r="C248" s="1533"/>
      <c r="D248" s="1533"/>
      <c r="E248" s="1533"/>
      <c r="F248" s="1533"/>
      <c r="G248" s="1533"/>
      <c r="H248" s="1533"/>
      <c r="I248" s="1533"/>
      <c r="J248" s="1533"/>
      <c r="K248" s="1533"/>
      <c r="L248" s="1533"/>
      <c r="M248" s="1533"/>
      <c r="N248" s="1533"/>
      <c r="O248" s="1533"/>
      <c r="P248" s="1533"/>
      <c r="Q248" s="1533"/>
      <c r="R248" s="1539"/>
      <c r="S248" s="1533"/>
    </row>
    <row r="249" spans="3:19">
      <c r="C249" s="1533"/>
      <c r="D249" s="1533"/>
      <c r="E249" s="1533"/>
      <c r="F249" s="1533"/>
      <c r="G249" s="1533"/>
      <c r="H249" s="1533"/>
      <c r="I249" s="1533"/>
      <c r="J249" s="1533"/>
      <c r="K249" s="1533"/>
      <c r="L249" s="1533"/>
      <c r="M249" s="1533"/>
      <c r="N249" s="1533"/>
      <c r="O249" s="1533"/>
      <c r="P249" s="1533"/>
      <c r="Q249" s="1533"/>
      <c r="R249" s="1539"/>
      <c r="S249" s="1533"/>
    </row>
    <row r="250" spans="3:19">
      <c r="C250" s="1533"/>
      <c r="D250" s="1533"/>
      <c r="E250" s="1533"/>
      <c r="F250" s="1533"/>
      <c r="G250" s="1533"/>
      <c r="H250" s="1533"/>
      <c r="I250" s="1533"/>
      <c r="J250" s="1533"/>
      <c r="K250" s="1533"/>
      <c r="L250" s="1533"/>
      <c r="M250" s="1533"/>
      <c r="N250" s="1533"/>
      <c r="O250" s="1533"/>
      <c r="P250" s="1533"/>
      <c r="Q250" s="1533"/>
      <c r="R250" s="1539"/>
      <c r="S250" s="1533"/>
    </row>
    <row r="251" spans="3:19">
      <c r="C251" s="1533"/>
      <c r="D251" s="1533"/>
      <c r="E251" s="1533"/>
      <c r="F251" s="1533"/>
      <c r="G251" s="1533"/>
      <c r="H251" s="1533"/>
      <c r="I251" s="1533"/>
      <c r="J251" s="1533"/>
      <c r="K251" s="1533"/>
      <c r="L251" s="1533"/>
      <c r="M251" s="1533"/>
      <c r="N251" s="1533"/>
      <c r="O251" s="1533"/>
      <c r="P251" s="1533"/>
      <c r="Q251" s="1533"/>
      <c r="R251" s="1539"/>
      <c r="S251" s="1533"/>
    </row>
    <row r="252" spans="3:19">
      <c r="C252" s="1533"/>
      <c r="D252" s="1533"/>
      <c r="E252" s="1533"/>
      <c r="F252" s="1533"/>
      <c r="G252" s="1533"/>
      <c r="H252" s="1533"/>
      <c r="I252" s="1533"/>
      <c r="J252" s="1533"/>
      <c r="K252" s="1533"/>
      <c r="L252" s="1533"/>
      <c r="M252" s="1533"/>
      <c r="N252" s="1533"/>
      <c r="O252" s="1533"/>
      <c r="P252" s="1533"/>
      <c r="Q252" s="1533"/>
      <c r="R252" s="1539"/>
      <c r="S252" s="1533"/>
    </row>
    <row r="253" spans="3:19">
      <c r="C253" s="1533"/>
      <c r="D253" s="1533"/>
      <c r="E253" s="1533"/>
      <c r="F253" s="1533"/>
      <c r="G253" s="1533"/>
      <c r="H253" s="1533"/>
      <c r="I253" s="1533"/>
      <c r="J253" s="1533"/>
      <c r="K253" s="1533"/>
      <c r="L253" s="1533"/>
      <c r="M253" s="1533"/>
      <c r="N253" s="1533"/>
      <c r="O253" s="1533"/>
      <c r="P253" s="1533"/>
      <c r="Q253" s="1533"/>
      <c r="R253" s="1539"/>
      <c r="S253" s="1533"/>
    </row>
    <row r="254" spans="3:19">
      <c r="C254" s="1533"/>
      <c r="D254" s="1533"/>
      <c r="E254" s="1533"/>
      <c r="F254" s="1533"/>
      <c r="G254" s="1533"/>
      <c r="H254" s="1533"/>
      <c r="I254" s="1533"/>
      <c r="J254" s="1533"/>
      <c r="K254" s="1533"/>
      <c r="L254" s="1533"/>
      <c r="M254" s="1533"/>
      <c r="N254" s="1533"/>
      <c r="O254" s="1533"/>
      <c r="P254" s="1533"/>
      <c r="Q254" s="1533"/>
      <c r="R254" s="1539"/>
      <c r="S254" s="1533"/>
    </row>
    <row r="255" spans="3:19">
      <c r="C255" s="1533"/>
      <c r="D255" s="1533"/>
      <c r="E255" s="1533"/>
      <c r="F255" s="1533"/>
      <c r="G255" s="1533"/>
      <c r="H255" s="1533"/>
      <c r="I255" s="1533"/>
      <c r="J255" s="1533"/>
      <c r="K255" s="1533"/>
      <c r="L255" s="1533"/>
      <c r="M255" s="1533"/>
      <c r="N255" s="1533"/>
      <c r="O255" s="1533"/>
      <c r="P255" s="1533"/>
      <c r="Q255" s="1533"/>
      <c r="R255" s="1539"/>
      <c r="S255" s="1533"/>
    </row>
    <row r="256" spans="3:19">
      <c r="C256" s="1533"/>
      <c r="D256" s="1533"/>
      <c r="E256" s="1533"/>
      <c r="F256" s="1533"/>
      <c r="G256" s="1533"/>
      <c r="H256" s="1533"/>
      <c r="I256" s="1533"/>
      <c r="J256" s="1533"/>
      <c r="K256" s="1533"/>
      <c r="L256" s="1533"/>
      <c r="M256" s="1533"/>
      <c r="N256" s="1533"/>
      <c r="O256" s="1533"/>
      <c r="P256" s="1533"/>
      <c r="Q256" s="1533"/>
      <c r="R256" s="1539"/>
      <c r="S256" s="1533"/>
    </row>
    <row r="257" spans="3:19">
      <c r="C257" s="1533"/>
      <c r="D257" s="1533"/>
      <c r="E257" s="1533"/>
      <c r="F257" s="1533"/>
      <c r="G257" s="1533"/>
      <c r="H257" s="1533"/>
      <c r="I257" s="1533"/>
      <c r="J257" s="1533"/>
      <c r="K257" s="1533"/>
      <c r="L257" s="1533"/>
      <c r="M257" s="1533"/>
      <c r="N257" s="1533"/>
      <c r="O257" s="1533"/>
      <c r="P257" s="1533"/>
      <c r="Q257" s="1533"/>
      <c r="R257" s="1539"/>
      <c r="S257" s="1533"/>
    </row>
    <row r="258" spans="3:19">
      <c r="C258" s="1533"/>
      <c r="D258" s="1533"/>
      <c r="E258" s="1533"/>
      <c r="F258" s="1533"/>
      <c r="G258" s="1533"/>
      <c r="H258" s="1533"/>
      <c r="I258" s="1533"/>
      <c r="J258" s="1533"/>
      <c r="K258" s="1533"/>
      <c r="L258" s="1533"/>
      <c r="M258" s="1533"/>
      <c r="N258" s="1533"/>
      <c r="O258" s="1533"/>
      <c r="P258" s="1533"/>
      <c r="Q258" s="1533"/>
      <c r="R258" s="1539"/>
      <c r="S258" s="1533"/>
    </row>
    <row r="259" spans="3:19">
      <c r="C259" s="1533"/>
      <c r="D259" s="1533"/>
      <c r="E259" s="1533"/>
      <c r="F259" s="1533"/>
      <c r="G259" s="1533"/>
      <c r="H259" s="1533"/>
      <c r="I259" s="1533"/>
      <c r="J259" s="1533"/>
      <c r="K259" s="1533"/>
      <c r="L259" s="1533"/>
      <c r="M259" s="1533"/>
      <c r="N259" s="1533"/>
      <c r="O259" s="1533"/>
      <c r="P259" s="1533"/>
      <c r="Q259" s="1533"/>
      <c r="R259" s="1539"/>
      <c r="S259" s="1533"/>
    </row>
    <row r="260" spans="3:19">
      <c r="C260" s="1533"/>
      <c r="D260" s="1533"/>
      <c r="E260" s="1533"/>
      <c r="F260" s="1533"/>
      <c r="G260" s="1533"/>
      <c r="H260" s="1533"/>
      <c r="I260" s="1533"/>
      <c r="J260" s="1533"/>
      <c r="K260" s="1533"/>
      <c r="L260" s="1533"/>
      <c r="M260" s="1533"/>
      <c r="N260" s="1533"/>
      <c r="O260" s="1533"/>
      <c r="P260" s="1533"/>
      <c r="Q260" s="1533"/>
      <c r="R260" s="1539"/>
      <c r="S260" s="1533"/>
    </row>
    <row r="261" spans="3:19">
      <c r="C261" s="1533"/>
      <c r="D261" s="1533"/>
      <c r="E261" s="1533"/>
      <c r="F261" s="1533"/>
      <c r="G261" s="1533"/>
      <c r="H261" s="1533"/>
      <c r="I261" s="1533"/>
      <c r="J261" s="1533"/>
      <c r="K261" s="1533"/>
      <c r="L261" s="1533"/>
      <c r="M261" s="1533"/>
      <c r="N261" s="1533"/>
      <c r="O261" s="1533"/>
      <c r="P261" s="1533"/>
      <c r="Q261" s="1533"/>
      <c r="R261" s="1539"/>
      <c r="S261" s="1533"/>
    </row>
    <row r="262" spans="3:19">
      <c r="C262" s="1533"/>
      <c r="D262" s="1533"/>
      <c r="E262" s="1533"/>
      <c r="F262" s="1533"/>
      <c r="G262" s="1533"/>
      <c r="H262" s="1533"/>
      <c r="I262" s="1533"/>
      <c r="J262" s="1533"/>
      <c r="K262" s="1533"/>
      <c r="L262" s="1533"/>
      <c r="M262" s="1533"/>
      <c r="N262" s="1533"/>
      <c r="O262" s="1533"/>
      <c r="P262" s="1533"/>
      <c r="Q262" s="1533"/>
      <c r="R262" s="1539"/>
      <c r="S262" s="1533"/>
    </row>
    <row r="263" spans="3:19">
      <c r="C263" s="1533"/>
      <c r="D263" s="1533"/>
      <c r="E263" s="1533"/>
      <c r="F263" s="1533"/>
      <c r="G263" s="1533"/>
      <c r="H263" s="1533"/>
      <c r="I263" s="1533"/>
      <c r="J263" s="1533"/>
      <c r="K263" s="1533"/>
      <c r="L263" s="1533"/>
      <c r="M263" s="1533"/>
      <c r="N263" s="1533"/>
      <c r="O263" s="1533"/>
      <c r="P263" s="1533"/>
      <c r="Q263" s="1533"/>
      <c r="R263" s="1539"/>
      <c r="S263" s="1533"/>
    </row>
    <row r="264" spans="3:19">
      <c r="C264" s="1533"/>
      <c r="D264" s="1533"/>
      <c r="E264" s="1533"/>
      <c r="F264" s="1533"/>
      <c r="G264" s="1533"/>
      <c r="H264" s="1533"/>
      <c r="I264" s="1533"/>
      <c r="J264" s="1533"/>
      <c r="K264" s="1533"/>
      <c r="L264" s="1533"/>
      <c r="M264" s="1533"/>
      <c r="N264" s="1533"/>
      <c r="O264" s="1533"/>
      <c r="P264" s="1533"/>
      <c r="Q264" s="1533"/>
      <c r="R264" s="1539"/>
      <c r="S264" s="1533"/>
    </row>
    <row r="265" spans="3:19">
      <c r="C265" s="1533"/>
      <c r="D265" s="1533"/>
      <c r="E265" s="1533"/>
      <c r="F265" s="1533"/>
      <c r="G265" s="1533"/>
      <c r="H265" s="1533"/>
      <c r="I265" s="1533"/>
      <c r="J265" s="1533"/>
      <c r="K265" s="1533"/>
      <c r="L265" s="1533"/>
      <c r="M265" s="1533"/>
      <c r="N265" s="1533"/>
      <c r="O265" s="1533"/>
      <c r="P265" s="1533"/>
      <c r="Q265" s="1533"/>
      <c r="R265" s="1539"/>
      <c r="S265" s="1533"/>
    </row>
    <row r="266" spans="3:19">
      <c r="C266" s="1533"/>
      <c r="D266" s="1533"/>
      <c r="E266" s="1533"/>
      <c r="F266" s="1533"/>
      <c r="G266" s="1533"/>
      <c r="H266" s="1533"/>
      <c r="I266" s="1533"/>
      <c r="J266" s="1533"/>
      <c r="K266" s="1533"/>
      <c r="L266" s="1533"/>
      <c r="M266" s="1533"/>
      <c r="N266" s="1533"/>
      <c r="O266" s="1533"/>
      <c r="P266" s="1533"/>
      <c r="Q266" s="1533"/>
      <c r="R266" s="1539"/>
      <c r="S266" s="1533"/>
    </row>
    <row r="267" spans="3:19">
      <c r="C267" s="1533"/>
      <c r="D267" s="1533"/>
      <c r="E267" s="1533"/>
      <c r="F267" s="1533"/>
      <c r="G267" s="1533"/>
      <c r="H267" s="1533"/>
      <c r="I267" s="1533"/>
      <c r="J267" s="1533"/>
      <c r="K267" s="1533"/>
      <c r="L267" s="1533"/>
      <c r="M267" s="1533"/>
      <c r="N267" s="1533"/>
      <c r="O267" s="1533"/>
      <c r="P267" s="1533"/>
      <c r="Q267" s="1533"/>
      <c r="R267" s="1539"/>
      <c r="S267" s="1533"/>
    </row>
    <row r="268" spans="3:19">
      <c r="C268" s="1533"/>
      <c r="D268" s="1533"/>
      <c r="E268" s="1533"/>
      <c r="F268" s="1533"/>
      <c r="G268" s="1533"/>
      <c r="H268" s="1533"/>
      <c r="I268" s="1533"/>
      <c r="J268" s="1533"/>
      <c r="K268" s="1533"/>
      <c r="L268" s="1533"/>
      <c r="M268" s="1533"/>
      <c r="N268" s="1533"/>
      <c r="O268" s="1533"/>
      <c r="P268" s="1533"/>
      <c r="Q268" s="1533"/>
      <c r="R268" s="1539"/>
      <c r="S268" s="1533"/>
    </row>
    <row r="269" spans="3:19">
      <c r="C269" s="1533"/>
      <c r="D269" s="1533"/>
      <c r="E269" s="1533"/>
      <c r="F269" s="1533"/>
      <c r="G269" s="1533"/>
      <c r="H269" s="1533"/>
      <c r="I269" s="1533"/>
      <c r="J269" s="1533"/>
      <c r="K269" s="1533"/>
      <c r="L269" s="1533"/>
      <c r="M269" s="1533"/>
      <c r="N269" s="1533"/>
      <c r="O269" s="1533"/>
      <c r="P269" s="1533"/>
      <c r="Q269" s="1533"/>
      <c r="R269" s="1539"/>
      <c r="S269" s="1533"/>
    </row>
    <row r="270" spans="3:19">
      <c r="C270" s="1533"/>
      <c r="D270" s="1533"/>
      <c r="E270" s="1533"/>
      <c r="F270" s="1533"/>
      <c r="G270" s="1533"/>
      <c r="H270" s="1533"/>
      <c r="I270" s="1533"/>
      <c r="J270" s="1533"/>
      <c r="K270" s="1533"/>
      <c r="L270" s="1533"/>
      <c r="M270" s="1533"/>
      <c r="N270" s="1533"/>
      <c r="O270" s="1533"/>
      <c r="P270" s="1533"/>
      <c r="Q270" s="1533"/>
      <c r="R270" s="1539"/>
      <c r="S270" s="1533"/>
    </row>
    <row r="271" spans="3:19">
      <c r="C271" s="1533"/>
      <c r="D271" s="1533"/>
      <c r="E271" s="1533"/>
      <c r="F271" s="1533"/>
      <c r="G271" s="1533"/>
      <c r="H271" s="1533"/>
      <c r="I271" s="1533"/>
      <c r="J271" s="1533"/>
      <c r="K271" s="1533"/>
      <c r="L271" s="1533"/>
      <c r="M271" s="1533"/>
      <c r="N271" s="1533"/>
      <c r="O271" s="1533"/>
      <c r="P271" s="1533"/>
      <c r="Q271" s="1533"/>
      <c r="R271" s="1539"/>
      <c r="S271" s="1533"/>
    </row>
    <row r="272" spans="3:19">
      <c r="C272" s="1533"/>
      <c r="D272" s="1533"/>
      <c r="E272" s="1533"/>
      <c r="F272" s="1533"/>
      <c r="G272" s="1533"/>
      <c r="H272" s="1533"/>
      <c r="I272" s="1533"/>
      <c r="J272" s="1533"/>
      <c r="K272" s="1533"/>
      <c r="L272" s="1533"/>
      <c r="M272" s="1533"/>
      <c r="N272" s="1533"/>
      <c r="O272" s="1533"/>
      <c r="P272" s="1533"/>
      <c r="Q272" s="1533"/>
      <c r="R272" s="1539"/>
      <c r="S272" s="1533"/>
    </row>
    <row r="273" spans="3:19">
      <c r="C273" s="1533"/>
      <c r="D273" s="1533"/>
      <c r="E273" s="1533"/>
      <c r="F273" s="1533"/>
      <c r="G273" s="1533"/>
      <c r="H273" s="1533"/>
      <c r="I273" s="1533"/>
      <c r="J273" s="1533"/>
      <c r="K273" s="1533"/>
      <c r="L273" s="1533"/>
      <c r="M273" s="1533"/>
      <c r="N273" s="1533"/>
      <c r="O273" s="1533"/>
      <c r="P273" s="1533"/>
      <c r="Q273" s="1533"/>
      <c r="R273" s="1539"/>
      <c r="S273" s="1533"/>
    </row>
    <row r="274" spans="3:19">
      <c r="C274" s="1533"/>
      <c r="D274" s="1533"/>
      <c r="E274" s="1533"/>
      <c r="F274" s="1533"/>
      <c r="G274" s="1533"/>
      <c r="H274" s="1533"/>
      <c r="I274" s="1533"/>
      <c r="J274" s="1533"/>
      <c r="K274" s="1533"/>
      <c r="L274" s="1533"/>
      <c r="M274" s="1533"/>
      <c r="N274" s="1533"/>
      <c r="O274" s="1533"/>
      <c r="P274" s="1533"/>
      <c r="Q274" s="1533"/>
      <c r="R274" s="1539"/>
      <c r="S274" s="1533"/>
    </row>
    <row r="275" spans="3:19">
      <c r="C275" s="1533"/>
      <c r="D275" s="1533"/>
      <c r="E275" s="1533"/>
      <c r="F275" s="1533"/>
      <c r="G275" s="1533"/>
      <c r="H275" s="1533"/>
      <c r="I275" s="1533"/>
      <c r="J275" s="1533"/>
      <c r="K275" s="1533"/>
      <c r="L275" s="1533"/>
      <c r="M275" s="1533"/>
      <c r="N275" s="1533"/>
      <c r="O275" s="1533"/>
      <c r="P275" s="1533"/>
      <c r="Q275" s="1533"/>
      <c r="R275" s="1539"/>
      <c r="S275" s="1533"/>
    </row>
    <row r="276" spans="3:19">
      <c r="C276" s="1533"/>
      <c r="D276" s="1533"/>
      <c r="E276" s="1533"/>
      <c r="F276" s="1533"/>
      <c r="G276" s="1533"/>
      <c r="H276" s="1533"/>
      <c r="I276" s="1533"/>
      <c r="J276" s="1533"/>
      <c r="K276" s="1533"/>
      <c r="L276" s="1533"/>
      <c r="M276" s="1533"/>
      <c r="N276" s="1533"/>
      <c r="O276" s="1533"/>
      <c r="P276" s="1533"/>
      <c r="Q276" s="1533"/>
      <c r="R276" s="1539"/>
      <c r="S276" s="1533"/>
    </row>
    <row r="277" spans="3:19">
      <c r="C277" s="1533"/>
      <c r="D277" s="1533"/>
      <c r="E277" s="1533"/>
      <c r="F277" s="1533"/>
      <c r="G277" s="1533"/>
      <c r="H277" s="1533"/>
      <c r="I277" s="1533"/>
      <c r="J277" s="1533"/>
      <c r="K277" s="1533"/>
      <c r="L277" s="1533"/>
      <c r="M277" s="1533"/>
      <c r="N277" s="1533"/>
      <c r="O277" s="1533"/>
      <c r="P277" s="1533"/>
      <c r="Q277" s="1533"/>
      <c r="R277" s="1539"/>
      <c r="S277" s="1533"/>
    </row>
    <row r="278" spans="3:19">
      <c r="C278" s="1533"/>
      <c r="D278" s="1533"/>
      <c r="E278" s="1533"/>
      <c r="F278" s="1533"/>
      <c r="G278" s="1533"/>
      <c r="H278" s="1533"/>
      <c r="I278" s="1533"/>
      <c r="J278" s="1533"/>
      <c r="K278" s="1533"/>
      <c r="L278" s="1533"/>
      <c r="M278" s="1533"/>
      <c r="N278" s="1533"/>
      <c r="O278" s="1533"/>
      <c r="P278" s="1533"/>
      <c r="Q278" s="1533"/>
      <c r="R278" s="1539"/>
      <c r="S278" s="1533"/>
    </row>
    <row r="279" spans="3:19">
      <c r="C279" s="1533"/>
      <c r="D279" s="1533"/>
      <c r="E279" s="1533"/>
      <c r="F279" s="1533"/>
      <c r="G279" s="1533"/>
      <c r="H279" s="1533"/>
      <c r="I279" s="1533"/>
      <c r="J279" s="1533"/>
      <c r="K279" s="1533"/>
      <c r="L279" s="1533"/>
      <c r="M279" s="1533"/>
      <c r="N279" s="1533"/>
      <c r="O279" s="1533"/>
      <c r="P279" s="1533"/>
      <c r="Q279" s="1533"/>
      <c r="R279" s="1539"/>
      <c r="S279" s="1533"/>
    </row>
    <row r="280" spans="3:19">
      <c r="C280" s="1533"/>
      <c r="D280" s="1533"/>
      <c r="E280" s="1533"/>
      <c r="F280" s="1533"/>
      <c r="G280" s="1533"/>
      <c r="H280" s="1533"/>
      <c r="I280" s="1533"/>
      <c r="J280" s="1533"/>
      <c r="K280" s="1533"/>
      <c r="L280" s="1533"/>
      <c r="M280" s="1533"/>
      <c r="N280" s="1533"/>
      <c r="O280" s="1533"/>
      <c r="P280" s="1533"/>
      <c r="Q280" s="1533"/>
      <c r="R280" s="1539"/>
      <c r="S280" s="1533"/>
    </row>
    <row r="281" spans="3:19">
      <c r="C281" s="1533"/>
      <c r="D281" s="1533"/>
      <c r="E281" s="1533"/>
      <c r="F281" s="1533"/>
      <c r="G281" s="1533"/>
      <c r="H281" s="1533"/>
      <c r="I281" s="1533"/>
      <c r="J281" s="1533"/>
      <c r="K281" s="1533"/>
      <c r="L281" s="1533"/>
      <c r="M281" s="1533"/>
      <c r="N281" s="1533"/>
      <c r="O281" s="1533"/>
      <c r="P281" s="1533"/>
      <c r="Q281" s="1533"/>
      <c r="R281" s="1539"/>
      <c r="S281" s="1533"/>
    </row>
    <row r="282" spans="3:19">
      <c r="C282" s="1533"/>
      <c r="D282" s="1533"/>
      <c r="E282" s="1533"/>
      <c r="F282" s="1533"/>
      <c r="G282" s="1533"/>
      <c r="H282" s="1533"/>
      <c r="I282" s="1533"/>
      <c r="J282" s="1533"/>
      <c r="K282" s="1533"/>
      <c r="L282" s="1533"/>
      <c r="M282" s="1533"/>
      <c r="N282" s="1533"/>
      <c r="O282" s="1533"/>
      <c r="P282" s="1533"/>
      <c r="Q282" s="1533"/>
      <c r="R282" s="1539"/>
      <c r="S282" s="1533"/>
    </row>
    <row r="283" spans="3:19">
      <c r="C283" s="1533"/>
      <c r="D283" s="1533"/>
      <c r="E283" s="1533"/>
      <c r="F283" s="1533"/>
      <c r="G283" s="1533"/>
      <c r="H283" s="1533"/>
      <c r="I283" s="1533"/>
      <c r="J283" s="1533"/>
      <c r="K283" s="1533"/>
      <c r="L283" s="1533"/>
      <c r="M283" s="1533"/>
      <c r="N283" s="1533"/>
      <c r="O283" s="1533"/>
      <c r="P283" s="1533"/>
      <c r="Q283" s="1533"/>
      <c r="R283" s="1539"/>
      <c r="S283" s="1533"/>
    </row>
    <row r="284" spans="3:19">
      <c r="C284" s="1533"/>
      <c r="D284" s="1533"/>
      <c r="E284" s="1533"/>
      <c r="F284" s="1533"/>
      <c r="G284" s="1533"/>
      <c r="H284" s="1533"/>
      <c r="I284" s="1533"/>
      <c r="J284" s="1533"/>
      <c r="K284" s="1533"/>
      <c r="L284" s="1533"/>
      <c r="M284" s="1533"/>
      <c r="N284" s="1533"/>
      <c r="O284" s="1533"/>
      <c r="P284" s="1533"/>
      <c r="Q284" s="1533"/>
      <c r="R284" s="1539"/>
      <c r="S284" s="1533"/>
    </row>
    <row r="285" spans="3:19">
      <c r="C285" s="1533"/>
      <c r="D285" s="1533"/>
      <c r="E285" s="1533"/>
      <c r="F285" s="1533"/>
      <c r="G285" s="1533"/>
      <c r="H285" s="1533"/>
      <c r="I285" s="1533"/>
      <c r="J285" s="1533"/>
      <c r="K285" s="1533"/>
      <c r="L285" s="1533"/>
      <c r="M285" s="1533"/>
      <c r="N285" s="1533"/>
      <c r="O285" s="1533"/>
      <c r="P285" s="1533"/>
      <c r="Q285" s="1533"/>
      <c r="R285" s="1539"/>
      <c r="S285" s="1533"/>
    </row>
    <row r="286" spans="3:19">
      <c r="C286" s="1533"/>
      <c r="D286" s="1533"/>
      <c r="E286" s="1533"/>
      <c r="F286" s="1533"/>
      <c r="G286" s="1533"/>
      <c r="H286" s="1533"/>
      <c r="I286" s="1533"/>
      <c r="J286" s="1533"/>
      <c r="K286" s="1533"/>
      <c r="L286" s="1533"/>
      <c r="M286" s="1533"/>
      <c r="N286" s="1533"/>
      <c r="O286" s="1533"/>
      <c r="P286" s="1533"/>
      <c r="Q286" s="1533"/>
      <c r="R286" s="1539"/>
      <c r="S286" s="1533"/>
    </row>
    <row r="287" spans="3:19">
      <c r="C287" s="1533"/>
      <c r="D287" s="1533"/>
      <c r="E287" s="1533"/>
      <c r="F287" s="1533"/>
      <c r="G287" s="1533"/>
      <c r="H287" s="1533"/>
      <c r="I287" s="1533"/>
      <c r="J287" s="1533"/>
      <c r="K287" s="1533"/>
      <c r="L287" s="1533"/>
      <c r="M287" s="1533"/>
      <c r="N287" s="1533"/>
      <c r="O287" s="1533"/>
      <c r="P287" s="1533"/>
      <c r="Q287" s="1533"/>
      <c r="R287" s="1539"/>
      <c r="S287" s="1533"/>
    </row>
    <row r="288" spans="3:19">
      <c r="C288" s="1533"/>
      <c r="D288" s="1533"/>
      <c r="E288" s="1533"/>
      <c r="F288" s="1533"/>
      <c r="G288" s="1533"/>
      <c r="H288" s="1533"/>
      <c r="I288" s="1533"/>
      <c r="J288" s="1533"/>
      <c r="K288" s="1533"/>
      <c r="L288" s="1533"/>
      <c r="M288" s="1533"/>
      <c r="N288" s="1533"/>
      <c r="O288" s="1533"/>
      <c r="P288" s="1533"/>
      <c r="Q288" s="1533"/>
      <c r="R288" s="1539"/>
      <c r="S288" s="1533"/>
    </row>
    <row r="289" spans="3:19">
      <c r="C289" s="1533"/>
      <c r="D289" s="1533"/>
      <c r="E289" s="1533"/>
      <c r="F289" s="1533"/>
      <c r="G289" s="1533"/>
      <c r="H289" s="1533"/>
      <c r="I289" s="1533"/>
      <c r="J289" s="1533"/>
      <c r="K289" s="1533"/>
      <c r="L289" s="1533"/>
      <c r="M289" s="1533"/>
      <c r="N289" s="1533"/>
      <c r="O289" s="1533"/>
      <c r="P289" s="1533"/>
      <c r="Q289" s="1533"/>
      <c r="R289" s="1539"/>
      <c r="S289" s="1533"/>
    </row>
    <row r="290" spans="3:19">
      <c r="C290" s="1533"/>
      <c r="D290" s="1533"/>
      <c r="E290" s="1533"/>
      <c r="F290" s="1533"/>
      <c r="G290" s="1533"/>
      <c r="H290" s="1533"/>
      <c r="I290" s="1533"/>
      <c r="J290" s="1533"/>
      <c r="K290" s="1533"/>
      <c r="L290" s="1533"/>
      <c r="M290" s="1533"/>
      <c r="N290" s="1533"/>
      <c r="O290" s="1533"/>
      <c r="P290" s="1533"/>
      <c r="Q290" s="1533"/>
      <c r="R290" s="1539"/>
      <c r="S290" s="1533"/>
    </row>
    <row r="291" spans="3:19">
      <c r="C291" s="1533"/>
      <c r="D291" s="1533"/>
      <c r="E291" s="1533"/>
      <c r="F291" s="1533"/>
      <c r="G291" s="1533"/>
      <c r="H291" s="1533"/>
      <c r="I291" s="1533"/>
      <c r="J291" s="1533"/>
      <c r="K291" s="1533"/>
      <c r="L291" s="1533"/>
      <c r="M291" s="1533"/>
      <c r="N291" s="1533"/>
      <c r="O291" s="1533"/>
      <c r="P291" s="1533"/>
      <c r="Q291" s="1533"/>
      <c r="R291" s="1539"/>
      <c r="S291" s="1533"/>
    </row>
    <row r="292" spans="3:19">
      <c r="C292" s="1533"/>
      <c r="D292" s="1533"/>
      <c r="E292" s="1533"/>
      <c r="F292" s="1533"/>
      <c r="G292" s="1533"/>
      <c r="H292" s="1533"/>
      <c r="I292" s="1533"/>
      <c r="J292" s="1533"/>
      <c r="K292" s="1533"/>
      <c r="L292" s="1533"/>
      <c r="M292" s="1533"/>
      <c r="N292" s="1533"/>
      <c r="O292" s="1533"/>
      <c r="P292" s="1533"/>
      <c r="Q292" s="1533"/>
      <c r="R292" s="1539"/>
      <c r="S292" s="1533"/>
    </row>
    <row r="293" spans="3:19">
      <c r="C293" s="1533"/>
      <c r="D293" s="1533"/>
      <c r="E293" s="1533"/>
      <c r="F293" s="1533"/>
      <c r="G293" s="1533"/>
      <c r="H293" s="1533"/>
      <c r="I293" s="1533"/>
      <c r="J293" s="1533"/>
      <c r="K293" s="1533"/>
      <c r="L293" s="1533"/>
      <c r="M293" s="1533"/>
      <c r="N293" s="1533"/>
      <c r="O293" s="1533"/>
      <c r="P293" s="1533"/>
      <c r="Q293" s="1533"/>
      <c r="R293" s="1539"/>
      <c r="S293" s="1533"/>
    </row>
    <row r="294" spans="3:19">
      <c r="C294" s="1533"/>
      <c r="D294" s="1533"/>
      <c r="E294" s="1533"/>
      <c r="F294" s="1533"/>
      <c r="G294" s="1533"/>
      <c r="H294" s="1533"/>
      <c r="I294" s="1533"/>
      <c r="J294" s="1533"/>
      <c r="K294" s="1533"/>
      <c r="L294" s="1533"/>
      <c r="M294" s="1533"/>
      <c r="N294" s="1533"/>
      <c r="O294" s="1533"/>
      <c r="P294" s="1533"/>
      <c r="Q294" s="1533"/>
      <c r="R294" s="1539"/>
      <c r="S294" s="1533"/>
    </row>
    <row r="295" spans="3:19">
      <c r="C295" s="1533"/>
      <c r="D295" s="1533"/>
      <c r="E295" s="1533"/>
      <c r="F295" s="1533"/>
      <c r="G295" s="1533"/>
      <c r="H295" s="1533"/>
      <c r="I295" s="1533"/>
      <c r="J295" s="1533"/>
      <c r="K295" s="1533"/>
      <c r="L295" s="1533"/>
      <c r="M295" s="1533"/>
      <c r="N295" s="1533"/>
      <c r="O295" s="1533"/>
      <c r="P295" s="1533"/>
      <c r="Q295" s="1533"/>
      <c r="R295" s="1539"/>
      <c r="S295" s="1533"/>
    </row>
    <row r="296" spans="3:19">
      <c r="C296" s="1533"/>
      <c r="D296" s="1533"/>
      <c r="E296" s="1533"/>
      <c r="F296" s="1533"/>
      <c r="G296" s="1533"/>
      <c r="H296" s="1533"/>
      <c r="I296" s="1533"/>
      <c r="J296" s="1533"/>
      <c r="K296" s="1533"/>
      <c r="L296" s="1533"/>
      <c r="M296" s="1533"/>
      <c r="N296" s="1533"/>
      <c r="O296" s="1533"/>
      <c r="P296" s="1533"/>
      <c r="Q296" s="1533"/>
      <c r="R296" s="1539"/>
      <c r="S296" s="1533"/>
    </row>
    <row r="297" spans="3:19">
      <c r="C297" s="1533"/>
      <c r="D297" s="1533"/>
      <c r="E297" s="1533"/>
      <c r="F297" s="1533"/>
      <c r="G297" s="1533"/>
      <c r="H297" s="1533"/>
      <c r="I297" s="1533"/>
      <c r="J297" s="1533"/>
      <c r="K297" s="1533"/>
      <c r="L297" s="1533"/>
      <c r="M297" s="1533"/>
      <c r="N297" s="1533"/>
      <c r="O297" s="1533"/>
      <c r="P297" s="1533"/>
      <c r="Q297" s="1533"/>
      <c r="R297" s="1539"/>
      <c r="S297" s="1533"/>
    </row>
    <row r="298" spans="3:19">
      <c r="C298" s="1533"/>
      <c r="D298" s="1533"/>
      <c r="E298" s="1533"/>
      <c r="F298" s="1533"/>
      <c r="G298" s="1533"/>
      <c r="H298" s="1533"/>
      <c r="I298" s="1533"/>
      <c r="J298" s="1533"/>
      <c r="K298" s="1533"/>
      <c r="L298" s="1533"/>
      <c r="M298" s="1533"/>
      <c r="N298" s="1533"/>
      <c r="O298" s="1533"/>
      <c r="P298" s="1533"/>
      <c r="Q298" s="1533"/>
      <c r="R298" s="1539"/>
      <c r="S298" s="1533"/>
    </row>
    <row r="299" spans="3:19">
      <c r="C299" s="1533"/>
      <c r="D299" s="1533"/>
      <c r="E299" s="1533"/>
      <c r="F299" s="1533"/>
      <c r="G299" s="1533"/>
      <c r="H299" s="1533"/>
      <c r="I299" s="1533"/>
      <c r="J299" s="1533"/>
      <c r="K299" s="1533"/>
      <c r="L299" s="1533"/>
      <c r="M299" s="1533"/>
      <c r="N299" s="1533"/>
      <c r="O299" s="1533"/>
      <c r="P299" s="1533"/>
      <c r="Q299" s="1533"/>
      <c r="R299" s="1539"/>
      <c r="S299" s="1533"/>
    </row>
    <row r="300" spans="3:19">
      <c r="C300" s="1533"/>
      <c r="D300" s="1533"/>
      <c r="E300" s="1533"/>
      <c r="F300" s="1533"/>
      <c r="G300" s="1533"/>
      <c r="H300" s="1533"/>
      <c r="I300" s="1533"/>
      <c r="J300" s="1533"/>
      <c r="K300" s="1533"/>
      <c r="L300" s="1533"/>
      <c r="M300" s="1533"/>
      <c r="N300" s="1533"/>
      <c r="O300" s="1533"/>
      <c r="P300" s="1533"/>
      <c r="Q300" s="1533"/>
      <c r="R300" s="1539"/>
      <c r="S300" s="1533"/>
    </row>
    <row r="301" spans="3:19">
      <c r="C301" s="1533"/>
      <c r="D301" s="1533"/>
      <c r="E301" s="1533"/>
      <c r="F301" s="1533"/>
      <c r="G301" s="1533"/>
      <c r="H301" s="1533"/>
      <c r="I301" s="1533"/>
      <c r="J301" s="1533"/>
      <c r="K301" s="1533"/>
      <c r="L301" s="1533"/>
      <c r="M301" s="1533"/>
      <c r="N301" s="1533"/>
      <c r="O301" s="1533"/>
      <c r="P301" s="1533"/>
      <c r="Q301" s="1533"/>
      <c r="R301" s="1539"/>
      <c r="S301" s="1533"/>
    </row>
    <row r="302" spans="3:19">
      <c r="C302" s="1533"/>
      <c r="D302" s="1533"/>
      <c r="E302" s="1533"/>
      <c r="F302" s="1533"/>
      <c r="G302" s="1533"/>
      <c r="H302" s="1533"/>
      <c r="I302" s="1533"/>
      <c r="J302" s="1533"/>
      <c r="K302" s="1533"/>
      <c r="L302" s="1533"/>
      <c r="M302" s="1533"/>
      <c r="N302" s="1533"/>
      <c r="O302" s="1533"/>
      <c r="P302" s="1533"/>
      <c r="Q302" s="1533"/>
      <c r="R302" s="1539"/>
      <c r="S302" s="1533"/>
    </row>
    <row r="303" spans="3:19">
      <c r="C303" s="1533"/>
      <c r="D303" s="1533"/>
      <c r="E303" s="1533"/>
      <c r="F303" s="1533"/>
      <c r="G303" s="1533"/>
      <c r="H303" s="1533"/>
      <c r="I303" s="1533"/>
      <c r="J303" s="1533"/>
      <c r="K303" s="1533"/>
      <c r="L303" s="1533"/>
      <c r="M303" s="1533"/>
      <c r="N303" s="1533"/>
      <c r="O303" s="1533"/>
      <c r="P303" s="1533"/>
      <c r="Q303" s="1533"/>
      <c r="R303" s="1539"/>
      <c r="S303" s="1533"/>
    </row>
    <row r="304" spans="3:19">
      <c r="C304" s="1533"/>
      <c r="D304" s="1533"/>
      <c r="E304" s="1533"/>
      <c r="F304" s="1533"/>
      <c r="G304" s="1533"/>
      <c r="H304" s="1533"/>
      <c r="I304" s="1533"/>
      <c r="J304" s="1533"/>
      <c r="K304" s="1533"/>
      <c r="L304" s="1533"/>
      <c r="M304" s="1533"/>
      <c r="N304" s="1533"/>
      <c r="O304" s="1533"/>
      <c r="P304" s="1533"/>
      <c r="Q304" s="1533"/>
      <c r="R304" s="1539"/>
      <c r="S304" s="1533"/>
    </row>
    <row r="305" spans="3:19">
      <c r="C305" s="1533"/>
      <c r="D305" s="1533"/>
      <c r="E305" s="1533"/>
      <c r="F305" s="1533"/>
      <c r="G305" s="1533"/>
      <c r="H305" s="1533"/>
      <c r="I305" s="1533"/>
      <c r="J305" s="1533"/>
      <c r="K305" s="1533"/>
      <c r="L305" s="1533"/>
      <c r="M305" s="1533"/>
      <c r="N305" s="1533"/>
      <c r="O305" s="1533"/>
      <c r="P305" s="1533"/>
      <c r="Q305" s="1533"/>
      <c r="R305" s="1539"/>
      <c r="S305" s="1533"/>
    </row>
    <row r="306" spans="3:19">
      <c r="C306" s="1533"/>
      <c r="D306" s="1533"/>
      <c r="E306" s="1533"/>
      <c r="F306" s="1533"/>
      <c r="G306" s="1533"/>
      <c r="H306" s="1533"/>
      <c r="I306" s="1533"/>
      <c r="J306" s="1533"/>
      <c r="K306" s="1533"/>
      <c r="L306" s="1533"/>
      <c r="M306" s="1533"/>
      <c r="N306" s="1533"/>
      <c r="O306" s="1533"/>
      <c r="P306" s="1533"/>
      <c r="Q306" s="1533"/>
      <c r="R306" s="1539"/>
      <c r="S306" s="1533"/>
    </row>
    <row r="307" spans="3:19">
      <c r="C307" s="1533"/>
      <c r="D307" s="1533"/>
      <c r="E307" s="1533"/>
      <c r="F307" s="1533"/>
      <c r="G307" s="1533"/>
      <c r="H307" s="1533"/>
      <c r="I307" s="1533"/>
      <c r="J307" s="1533"/>
      <c r="K307" s="1533"/>
      <c r="L307" s="1533"/>
      <c r="M307" s="1533"/>
      <c r="N307" s="1533"/>
      <c r="O307" s="1533"/>
      <c r="P307" s="1533"/>
      <c r="Q307" s="1533"/>
      <c r="R307" s="1539"/>
      <c r="S307" s="1533"/>
    </row>
    <row r="308" spans="3:19">
      <c r="C308" s="1533"/>
      <c r="D308" s="1533"/>
      <c r="E308" s="1533"/>
      <c r="F308" s="1533"/>
      <c r="G308" s="1533"/>
      <c r="H308" s="1533"/>
      <c r="I308" s="1533"/>
      <c r="J308" s="1533"/>
      <c r="K308" s="1533"/>
      <c r="L308" s="1533"/>
      <c r="M308" s="1533"/>
      <c r="N308" s="1533"/>
      <c r="O308" s="1533"/>
      <c r="P308" s="1533"/>
      <c r="Q308" s="1533"/>
      <c r="R308" s="1539"/>
      <c r="S308" s="1533"/>
    </row>
    <row r="309" spans="3:19">
      <c r="C309" s="1533"/>
      <c r="D309" s="1533"/>
      <c r="E309" s="1533"/>
      <c r="F309" s="1533"/>
      <c r="G309" s="1533"/>
      <c r="H309" s="1533"/>
      <c r="I309" s="1533"/>
      <c r="J309" s="1533"/>
      <c r="K309" s="1533"/>
      <c r="L309" s="1533"/>
      <c r="M309" s="1533"/>
      <c r="N309" s="1533"/>
      <c r="O309" s="1533"/>
      <c r="P309" s="1533"/>
      <c r="Q309" s="1533"/>
      <c r="R309" s="1539"/>
      <c r="S309" s="1533"/>
    </row>
    <row r="310" spans="3:19">
      <c r="C310" s="1533"/>
      <c r="D310" s="1533"/>
      <c r="E310" s="1533"/>
      <c r="F310" s="1533"/>
      <c r="G310" s="1533"/>
      <c r="H310" s="1533"/>
      <c r="I310" s="1533"/>
      <c r="J310" s="1533"/>
      <c r="K310" s="1533"/>
      <c r="L310" s="1533"/>
      <c r="M310" s="1533"/>
      <c r="N310" s="1533"/>
      <c r="O310" s="1533"/>
      <c r="P310" s="1533"/>
      <c r="Q310" s="1533"/>
      <c r="R310" s="1539"/>
      <c r="S310" s="1533"/>
    </row>
    <row r="311" spans="3:19">
      <c r="C311" s="1533"/>
      <c r="D311" s="1533"/>
      <c r="E311" s="1533"/>
      <c r="F311" s="1533"/>
      <c r="G311" s="1533"/>
      <c r="H311" s="1533"/>
      <c r="I311" s="1533"/>
      <c r="J311" s="1533"/>
      <c r="K311" s="1533"/>
      <c r="L311" s="1533"/>
      <c r="M311" s="1533"/>
      <c r="N311" s="1533"/>
      <c r="O311" s="1533"/>
      <c r="P311" s="1533"/>
      <c r="Q311" s="1533"/>
      <c r="R311" s="1539"/>
      <c r="S311" s="1533"/>
    </row>
    <row r="312" spans="3:19">
      <c r="C312" s="1533"/>
      <c r="D312" s="1533"/>
      <c r="E312" s="1533"/>
      <c r="F312" s="1533"/>
      <c r="G312" s="1533"/>
      <c r="H312" s="1533"/>
      <c r="I312" s="1533"/>
      <c r="J312" s="1533"/>
      <c r="K312" s="1533"/>
      <c r="L312" s="1533"/>
      <c r="M312" s="1533"/>
      <c r="N312" s="1533"/>
      <c r="O312" s="1533"/>
      <c r="P312" s="1533"/>
      <c r="Q312" s="1533"/>
      <c r="R312" s="1539"/>
      <c r="S312" s="1533"/>
    </row>
    <row r="313" spans="3:19">
      <c r="C313" s="1533"/>
      <c r="D313" s="1533"/>
      <c r="E313" s="1533"/>
      <c r="F313" s="1533"/>
      <c r="G313" s="1533"/>
      <c r="H313" s="1533"/>
      <c r="I313" s="1533"/>
      <c r="J313" s="1533"/>
      <c r="K313" s="1533"/>
      <c r="L313" s="1533"/>
      <c r="M313" s="1533"/>
      <c r="N313" s="1533"/>
      <c r="O313" s="1533"/>
      <c r="P313" s="1533"/>
      <c r="Q313" s="1533"/>
      <c r="R313" s="1539"/>
      <c r="S313" s="1533"/>
    </row>
    <row r="314" spans="3:19">
      <c r="C314" s="1533"/>
      <c r="D314" s="1533"/>
      <c r="E314" s="1533"/>
      <c r="F314" s="1533"/>
      <c r="G314" s="1533"/>
      <c r="H314" s="1533"/>
      <c r="I314" s="1533"/>
      <c r="J314" s="1533"/>
      <c r="K314" s="1533"/>
      <c r="L314" s="1533"/>
      <c r="M314" s="1533"/>
      <c r="N314" s="1533"/>
      <c r="O314" s="1533"/>
      <c r="P314" s="1533"/>
      <c r="Q314" s="1533"/>
      <c r="R314" s="1539"/>
      <c r="S314" s="1533"/>
    </row>
    <row r="315" spans="3:19">
      <c r="C315" s="1533"/>
      <c r="D315" s="1533"/>
      <c r="E315" s="1533"/>
      <c r="F315" s="1533"/>
      <c r="G315" s="1533"/>
      <c r="H315" s="1533"/>
      <c r="I315" s="1533"/>
      <c r="J315" s="1533"/>
      <c r="K315" s="1533"/>
      <c r="L315" s="1533"/>
      <c r="M315" s="1533"/>
      <c r="N315" s="1533"/>
      <c r="O315" s="1533"/>
      <c r="P315" s="1533"/>
      <c r="Q315" s="1533"/>
      <c r="R315" s="1539"/>
      <c r="S315" s="1533"/>
    </row>
    <row r="316" spans="3:19">
      <c r="C316" s="1533"/>
      <c r="D316" s="1533"/>
      <c r="E316" s="1533"/>
      <c r="F316" s="1533"/>
      <c r="G316" s="1533"/>
      <c r="H316" s="1533"/>
      <c r="I316" s="1533"/>
      <c r="J316" s="1533"/>
      <c r="K316" s="1533"/>
      <c r="L316" s="1533"/>
      <c r="M316" s="1533"/>
      <c r="N316" s="1533"/>
      <c r="O316" s="1533"/>
      <c r="P316" s="1533"/>
      <c r="Q316" s="1533"/>
      <c r="R316" s="1539"/>
      <c r="S316" s="1533"/>
    </row>
    <row r="317" spans="3:19">
      <c r="C317" s="1533"/>
      <c r="D317" s="1533"/>
      <c r="E317" s="1533"/>
      <c r="F317" s="1533"/>
      <c r="G317" s="1533"/>
      <c r="H317" s="1533"/>
      <c r="I317" s="1533"/>
      <c r="J317" s="1533"/>
      <c r="K317" s="1533"/>
      <c r="L317" s="1533"/>
      <c r="M317" s="1533"/>
      <c r="N317" s="1533"/>
      <c r="O317" s="1533"/>
      <c r="P317" s="1533"/>
      <c r="Q317" s="1533"/>
      <c r="R317" s="1539"/>
      <c r="S317" s="1533"/>
    </row>
    <row r="318" spans="3:19">
      <c r="C318" s="1533"/>
      <c r="D318" s="1533"/>
      <c r="E318" s="1533"/>
      <c r="F318" s="1533"/>
      <c r="G318" s="1533"/>
      <c r="H318" s="1533"/>
      <c r="I318" s="1533"/>
      <c r="J318" s="1533"/>
      <c r="K318" s="1533"/>
      <c r="L318" s="1533"/>
      <c r="M318" s="1533"/>
      <c r="N318" s="1533"/>
      <c r="O318" s="1533"/>
      <c r="P318" s="1533"/>
      <c r="Q318" s="1533"/>
      <c r="R318" s="1539"/>
      <c r="S318" s="1533"/>
    </row>
    <row r="319" spans="3:19">
      <c r="C319" s="1533"/>
      <c r="D319" s="1533"/>
      <c r="E319" s="1533"/>
      <c r="F319" s="1533"/>
      <c r="G319" s="1533"/>
      <c r="H319" s="1533"/>
      <c r="I319" s="1533"/>
      <c r="J319" s="1533"/>
      <c r="K319" s="1533"/>
      <c r="L319" s="1533"/>
      <c r="M319" s="1533"/>
      <c r="N319" s="1533"/>
      <c r="O319" s="1533"/>
      <c r="P319" s="1533"/>
      <c r="Q319" s="1533"/>
      <c r="R319" s="1539"/>
      <c r="S319" s="1533"/>
    </row>
    <row r="320" spans="3:19">
      <c r="C320" s="1533"/>
      <c r="D320" s="1533"/>
      <c r="E320" s="1533"/>
      <c r="F320" s="1533"/>
      <c r="G320" s="1533"/>
      <c r="H320" s="1533"/>
      <c r="I320" s="1533"/>
      <c r="J320" s="1533"/>
      <c r="K320" s="1533"/>
      <c r="L320" s="1533"/>
      <c r="M320" s="1533"/>
      <c r="N320" s="1533"/>
      <c r="O320" s="1533"/>
      <c r="P320" s="1533"/>
      <c r="Q320" s="1533"/>
      <c r="R320" s="1539"/>
      <c r="S320" s="1533"/>
    </row>
    <row r="321" spans="3:19">
      <c r="C321" s="1533"/>
      <c r="D321" s="1533"/>
      <c r="E321" s="1533"/>
      <c r="F321" s="1533"/>
      <c r="G321" s="1533"/>
      <c r="H321" s="1533"/>
      <c r="I321" s="1533"/>
      <c r="J321" s="1533"/>
      <c r="K321" s="1533"/>
      <c r="L321" s="1533"/>
      <c r="M321" s="1533"/>
      <c r="N321" s="1533"/>
      <c r="O321" s="1533"/>
      <c r="P321" s="1533"/>
      <c r="Q321" s="1533"/>
      <c r="R321" s="1539"/>
      <c r="S321" s="1533"/>
    </row>
    <row r="322" spans="3:19">
      <c r="C322" s="1533"/>
      <c r="D322" s="1533"/>
      <c r="E322" s="1533"/>
      <c r="F322" s="1533"/>
      <c r="G322" s="1533"/>
      <c r="H322" s="1533"/>
      <c r="I322" s="1533"/>
      <c r="J322" s="1533"/>
      <c r="K322" s="1533"/>
      <c r="L322" s="1533"/>
      <c r="M322" s="1533"/>
      <c r="N322" s="1533"/>
      <c r="O322" s="1533"/>
      <c r="P322" s="1533"/>
      <c r="Q322" s="1533"/>
      <c r="R322" s="1539"/>
      <c r="S322" s="1533"/>
    </row>
    <row r="323" spans="3:19">
      <c r="C323" s="1533"/>
      <c r="D323" s="1533"/>
      <c r="E323" s="1533"/>
      <c r="F323" s="1533"/>
      <c r="G323" s="1533"/>
      <c r="H323" s="1533"/>
      <c r="I323" s="1533"/>
      <c r="J323" s="1533"/>
      <c r="K323" s="1533"/>
      <c r="L323" s="1533"/>
      <c r="M323" s="1533"/>
      <c r="N323" s="1533"/>
      <c r="O323" s="1533"/>
      <c r="P323" s="1533"/>
      <c r="Q323" s="1533"/>
      <c r="R323" s="1539"/>
      <c r="S323" s="1533"/>
    </row>
    <row r="324" spans="3:19">
      <c r="C324" s="1533"/>
      <c r="D324" s="1533"/>
      <c r="E324" s="1533"/>
      <c r="F324" s="1533"/>
      <c r="G324" s="1533"/>
      <c r="H324" s="1533"/>
      <c r="I324" s="1533"/>
      <c r="J324" s="1533"/>
      <c r="K324" s="1533"/>
      <c r="L324" s="1533"/>
      <c r="M324" s="1533"/>
      <c r="N324" s="1533"/>
      <c r="O324" s="1533"/>
      <c r="P324" s="1533"/>
      <c r="Q324" s="1533"/>
      <c r="R324" s="1539"/>
      <c r="S324" s="1533"/>
    </row>
    <row r="325" spans="3:19">
      <c r="C325" s="1533"/>
      <c r="D325" s="1533"/>
      <c r="E325" s="1533"/>
      <c r="F325" s="1533"/>
      <c r="G325" s="1533"/>
      <c r="H325" s="1533"/>
      <c r="I325" s="1533"/>
      <c r="J325" s="1533"/>
      <c r="K325" s="1533"/>
      <c r="L325" s="1533"/>
      <c r="M325" s="1533"/>
      <c r="N325" s="1533"/>
      <c r="O325" s="1533"/>
      <c r="P325" s="1533"/>
      <c r="Q325" s="1533"/>
      <c r="R325" s="1539"/>
      <c r="S325" s="1533"/>
    </row>
    <row r="326" spans="3:19">
      <c r="C326" s="1533"/>
      <c r="D326" s="1533"/>
      <c r="E326" s="1533"/>
      <c r="F326" s="1533"/>
      <c r="G326" s="1533"/>
      <c r="H326" s="1533"/>
      <c r="I326" s="1533"/>
      <c r="J326" s="1533"/>
      <c r="K326" s="1533"/>
      <c r="L326" s="1533"/>
      <c r="M326" s="1533"/>
      <c r="N326" s="1533"/>
      <c r="O326" s="1533"/>
      <c r="P326" s="1533"/>
      <c r="Q326" s="1533"/>
      <c r="R326" s="1539"/>
      <c r="S326" s="1533"/>
    </row>
    <row r="327" spans="3:19">
      <c r="C327" s="1533"/>
      <c r="D327" s="1533"/>
      <c r="E327" s="1533"/>
      <c r="F327" s="1533"/>
      <c r="G327" s="1533"/>
      <c r="H327" s="1533"/>
      <c r="I327" s="1533"/>
      <c r="J327" s="1533"/>
      <c r="K327" s="1533"/>
      <c r="L327" s="1533"/>
      <c r="M327" s="1533"/>
      <c r="N327" s="1533"/>
      <c r="O327" s="1533"/>
      <c r="P327" s="1533"/>
      <c r="Q327" s="1533"/>
      <c r="R327" s="1539"/>
      <c r="S327" s="1533"/>
    </row>
    <row r="328" spans="3:19">
      <c r="C328" s="1533"/>
      <c r="D328" s="1533"/>
      <c r="E328" s="1533"/>
      <c r="F328" s="1533"/>
      <c r="G328" s="1533"/>
      <c r="H328" s="1533"/>
      <c r="I328" s="1533"/>
      <c r="J328" s="1533"/>
      <c r="K328" s="1533"/>
      <c r="L328" s="1533"/>
      <c r="M328" s="1533"/>
      <c r="N328" s="1533"/>
      <c r="O328" s="1533"/>
      <c r="P328" s="1533"/>
      <c r="Q328" s="1533"/>
      <c r="R328" s="1539"/>
      <c r="S328" s="1533"/>
    </row>
    <row r="329" spans="3:19">
      <c r="C329" s="1533"/>
      <c r="D329" s="1533"/>
      <c r="E329" s="1533"/>
      <c r="F329" s="1533"/>
      <c r="G329" s="1533"/>
      <c r="H329" s="1533"/>
      <c r="I329" s="1533"/>
      <c r="J329" s="1533"/>
      <c r="K329" s="1533"/>
      <c r="L329" s="1533"/>
      <c r="M329" s="1533"/>
      <c r="N329" s="1533"/>
      <c r="O329" s="1533"/>
      <c r="P329" s="1533"/>
      <c r="Q329" s="1533"/>
      <c r="R329" s="1539"/>
      <c r="S329" s="1533"/>
    </row>
    <row r="330" spans="3:19">
      <c r="C330" s="1533"/>
      <c r="D330" s="1533"/>
      <c r="E330" s="1533"/>
      <c r="F330" s="1533"/>
      <c r="G330" s="1533"/>
      <c r="H330" s="1533"/>
      <c r="I330" s="1533"/>
      <c r="J330" s="1533"/>
      <c r="K330" s="1533"/>
      <c r="L330" s="1533"/>
      <c r="M330" s="1533"/>
      <c r="N330" s="1533"/>
      <c r="O330" s="1533"/>
      <c r="P330" s="1533"/>
      <c r="Q330" s="1533"/>
      <c r="R330" s="1539"/>
      <c r="S330" s="1533"/>
    </row>
    <row r="331" spans="3:19">
      <c r="C331" s="1533"/>
      <c r="D331" s="1533"/>
      <c r="E331" s="1533"/>
      <c r="F331" s="1533"/>
      <c r="G331" s="1533"/>
      <c r="H331" s="1533"/>
      <c r="I331" s="1533"/>
      <c r="J331" s="1533"/>
      <c r="K331" s="1533"/>
      <c r="L331" s="1533"/>
      <c r="M331" s="1533"/>
      <c r="N331" s="1533"/>
      <c r="O331" s="1533"/>
      <c r="P331" s="1533"/>
      <c r="Q331" s="1533"/>
      <c r="R331" s="1539"/>
      <c r="S331" s="1533"/>
    </row>
    <row r="332" spans="3:19">
      <c r="C332" s="1533"/>
      <c r="D332" s="1533"/>
      <c r="E332" s="1533"/>
      <c r="F332" s="1533"/>
      <c r="G332" s="1533"/>
      <c r="H332" s="1533"/>
      <c r="I332" s="1533"/>
      <c r="J332" s="1533"/>
      <c r="K332" s="1533"/>
      <c r="L332" s="1533"/>
      <c r="M332" s="1533"/>
      <c r="N332" s="1533"/>
      <c r="O332" s="1533"/>
      <c r="P332" s="1533"/>
      <c r="Q332" s="1533"/>
      <c r="R332" s="1539"/>
      <c r="S332" s="1533"/>
    </row>
    <row r="333" spans="3:19">
      <c r="C333" s="1533"/>
      <c r="D333" s="1533"/>
      <c r="E333" s="1533"/>
      <c r="F333" s="1533"/>
      <c r="G333" s="1533"/>
      <c r="H333" s="1533"/>
      <c r="I333" s="1533"/>
      <c r="J333" s="1533"/>
      <c r="K333" s="1533"/>
      <c r="L333" s="1533"/>
      <c r="M333" s="1533"/>
      <c r="N333" s="1533"/>
      <c r="O333" s="1533"/>
      <c r="P333" s="1533"/>
      <c r="Q333" s="1533"/>
      <c r="R333" s="1539"/>
      <c r="S333" s="1533"/>
    </row>
    <row r="334" spans="3:19">
      <c r="C334" s="1533"/>
      <c r="D334" s="1533"/>
      <c r="E334" s="1533"/>
      <c r="F334" s="1533"/>
      <c r="G334" s="1533"/>
      <c r="H334" s="1533"/>
      <c r="I334" s="1533"/>
      <c r="J334" s="1533"/>
      <c r="K334" s="1533"/>
      <c r="L334" s="1533"/>
      <c r="M334" s="1533"/>
      <c r="N334" s="1533"/>
      <c r="O334" s="1533"/>
      <c r="P334" s="1533"/>
      <c r="Q334" s="1533"/>
      <c r="R334" s="1539"/>
      <c r="S334" s="1533"/>
    </row>
    <row r="335" spans="3:19">
      <c r="C335" s="1533"/>
      <c r="D335" s="1533"/>
      <c r="E335" s="1533"/>
      <c r="F335" s="1533"/>
      <c r="G335" s="1533"/>
      <c r="H335" s="1533"/>
      <c r="I335" s="1533"/>
      <c r="J335" s="1533"/>
      <c r="K335" s="1533"/>
      <c r="L335" s="1533"/>
      <c r="M335" s="1533"/>
      <c r="N335" s="1533"/>
      <c r="O335" s="1533"/>
      <c r="P335" s="1533"/>
      <c r="Q335" s="1533"/>
      <c r="R335" s="1539"/>
      <c r="S335" s="1533"/>
    </row>
    <row r="336" spans="3:19">
      <c r="C336" s="1533"/>
      <c r="D336" s="1533"/>
      <c r="E336" s="1533"/>
      <c r="F336" s="1533"/>
      <c r="G336" s="1533"/>
      <c r="H336" s="1533"/>
      <c r="I336" s="1533"/>
      <c r="J336" s="1533"/>
      <c r="K336" s="1533"/>
      <c r="L336" s="1533"/>
      <c r="M336" s="1533"/>
      <c r="N336" s="1533"/>
      <c r="O336" s="1533"/>
      <c r="P336" s="1533"/>
      <c r="Q336" s="1533"/>
      <c r="R336" s="1539"/>
      <c r="S336" s="1533"/>
    </row>
  </sheetData>
  <mergeCells count="9">
    <mergeCell ref="C70:Q70"/>
    <mergeCell ref="C71:Q71"/>
    <mergeCell ref="C72:D72"/>
    <mergeCell ref="E1:Q1"/>
    <mergeCell ref="P3:Q3"/>
    <mergeCell ref="E6:H6"/>
    <mergeCell ref="I6:Q6"/>
    <mergeCell ref="C34:D34"/>
    <mergeCell ref="C56:D56"/>
  </mergeCells>
  <conditionalFormatting sqref="E7:Q7">
    <cfRule type="cellIs" dxfId="6"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dimension ref="A1:AF68"/>
  <sheetViews>
    <sheetView zoomScaleNormal="100" workbookViewId="0"/>
  </sheetViews>
  <sheetFormatPr defaultRowHeight="12.75"/>
  <cols>
    <col min="1" max="1" width="1" style="129" customWidth="1"/>
    <col min="2" max="2" width="2.5703125" style="129" customWidth="1"/>
    <col min="3" max="3" width="1" style="129" customWidth="1"/>
    <col min="4" max="4" width="13" style="129" customWidth="1"/>
    <col min="5" max="6" width="16" style="129" customWidth="1"/>
    <col min="7" max="9" width="15.7109375" style="129" customWidth="1"/>
    <col min="10" max="10" width="0.85546875" style="129" customWidth="1"/>
    <col min="11" max="11" width="2.5703125" style="129" customWidth="1"/>
    <col min="12" max="12" width="1" style="129" customWidth="1"/>
    <col min="13" max="13" width="9.140625" style="1442"/>
    <col min="14" max="32" width="9.140625" style="1443"/>
    <col min="33" max="235" width="9.140625" style="129"/>
    <col min="236" max="236" width="1" style="129" customWidth="1"/>
    <col min="237" max="237" width="2.5703125" style="129" customWidth="1"/>
    <col min="238" max="238" width="2.42578125" style="129" customWidth="1"/>
    <col min="239" max="239" width="11.42578125" style="129" customWidth="1"/>
    <col min="240" max="240" width="1.140625" style="129" customWidth="1"/>
    <col min="241" max="241" width="12.85546875" style="129" customWidth="1"/>
    <col min="242" max="242" width="1.140625" style="129" customWidth="1"/>
    <col min="243" max="244" width="12.85546875" style="129" customWidth="1"/>
    <col min="245" max="245" width="1.140625" style="129" customWidth="1"/>
    <col min="246" max="248" width="12.85546875" style="129" customWidth="1"/>
    <col min="249" max="249" width="0.85546875" style="129" customWidth="1"/>
    <col min="250" max="250" width="2.5703125" style="129" customWidth="1"/>
    <col min="251" max="251" width="1" style="129" customWidth="1"/>
    <col min="252" max="491" width="9.140625" style="129"/>
    <col min="492" max="492" width="1" style="129" customWidth="1"/>
    <col min="493" max="493" width="2.5703125" style="129" customWidth="1"/>
    <col min="494" max="494" width="2.42578125" style="129" customWidth="1"/>
    <col min="495" max="495" width="11.42578125" style="129" customWidth="1"/>
    <col min="496" max="496" width="1.140625" style="129" customWidth="1"/>
    <col min="497" max="497" width="12.85546875" style="129" customWidth="1"/>
    <col min="498" max="498" width="1.140625" style="129" customWidth="1"/>
    <col min="499" max="500" width="12.85546875" style="129" customWidth="1"/>
    <col min="501" max="501" width="1.140625" style="129" customWidth="1"/>
    <col min="502" max="504" width="12.85546875" style="129" customWidth="1"/>
    <col min="505" max="505" width="0.85546875" style="129" customWidth="1"/>
    <col min="506" max="506" width="2.5703125" style="129" customWidth="1"/>
    <col min="507" max="507" width="1" style="129" customWidth="1"/>
    <col min="508" max="747" width="9.140625" style="129"/>
    <col min="748" max="748" width="1" style="129" customWidth="1"/>
    <col min="749" max="749" width="2.5703125" style="129" customWidth="1"/>
    <col min="750" max="750" width="2.42578125" style="129" customWidth="1"/>
    <col min="751" max="751" width="11.42578125" style="129" customWidth="1"/>
    <col min="752" max="752" width="1.140625" style="129" customWidth="1"/>
    <col min="753" max="753" width="12.85546875" style="129" customWidth="1"/>
    <col min="754" max="754" width="1.140625" style="129" customWidth="1"/>
    <col min="755" max="756" width="12.85546875" style="129" customWidth="1"/>
    <col min="757" max="757" width="1.140625" style="129" customWidth="1"/>
    <col min="758" max="760" width="12.85546875" style="129" customWidth="1"/>
    <col min="761" max="761" width="0.85546875" style="129" customWidth="1"/>
    <col min="762" max="762" width="2.5703125" style="129" customWidth="1"/>
    <col min="763" max="763" width="1" style="129" customWidth="1"/>
    <col min="764" max="1003" width="9.140625" style="129"/>
    <col min="1004" max="1004" width="1" style="129" customWidth="1"/>
    <col min="1005" max="1005" width="2.5703125" style="129" customWidth="1"/>
    <col min="1006" max="1006" width="2.42578125" style="129" customWidth="1"/>
    <col min="1007" max="1007" width="11.42578125" style="129" customWidth="1"/>
    <col min="1008" max="1008" width="1.140625" style="129" customWidth="1"/>
    <col min="1009" max="1009" width="12.85546875" style="129" customWidth="1"/>
    <col min="1010" max="1010" width="1.140625" style="129" customWidth="1"/>
    <col min="1011" max="1012" width="12.85546875" style="129" customWidth="1"/>
    <col min="1013" max="1013" width="1.140625" style="129" customWidth="1"/>
    <col min="1014" max="1016" width="12.85546875" style="129" customWidth="1"/>
    <col min="1017" max="1017" width="0.85546875" style="129" customWidth="1"/>
    <col min="1018" max="1018" width="2.5703125" style="129" customWidth="1"/>
    <col min="1019" max="1019" width="1" style="129" customWidth="1"/>
    <col min="1020" max="1259" width="9.140625" style="129"/>
    <col min="1260" max="1260" width="1" style="129" customWidth="1"/>
    <col min="1261" max="1261" width="2.5703125" style="129" customWidth="1"/>
    <col min="1262" max="1262" width="2.42578125" style="129" customWidth="1"/>
    <col min="1263" max="1263" width="11.42578125" style="129" customWidth="1"/>
    <col min="1264" max="1264" width="1.140625" style="129" customWidth="1"/>
    <col min="1265" max="1265" width="12.85546875" style="129" customWidth="1"/>
    <col min="1266" max="1266" width="1.140625" style="129" customWidth="1"/>
    <col min="1267" max="1268" width="12.85546875" style="129" customWidth="1"/>
    <col min="1269" max="1269" width="1.140625" style="129" customWidth="1"/>
    <col min="1270" max="1272" width="12.85546875" style="129" customWidth="1"/>
    <col min="1273" max="1273" width="0.85546875" style="129" customWidth="1"/>
    <col min="1274" max="1274" width="2.5703125" style="129" customWidth="1"/>
    <col min="1275" max="1275" width="1" style="129" customWidth="1"/>
    <col min="1276" max="1515" width="9.140625" style="129"/>
    <col min="1516" max="1516" width="1" style="129" customWidth="1"/>
    <col min="1517" max="1517" width="2.5703125" style="129" customWidth="1"/>
    <col min="1518" max="1518" width="2.42578125" style="129" customWidth="1"/>
    <col min="1519" max="1519" width="11.42578125" style="129" customWidth="1"/>
    <col min="1520" max="1520" width="1.140625" style="129" customWidth="1"/>
    <col min="1521" max="1521" width="12.85546875" style="129" customWidth="1"/>
    <col min="1522" max="1522" width="1.140625" style="129" customWidth="1"/>
    <col min="1523" max="1524" width="12.85546875" style="129" customWidth="1"/>
    <col min="1525" max="1525" width="1.140625" style="129" customWidth="1"/>
    <col min="1526" max="1528" width="12.85546875" style="129" customWidth="1"/>
    <col min="1529" max="1529" width="0.85546875" style="129" customWidth="1"/>
    <col min="1530" max="1530" width="2.5703125" style="129" customWidth="1"/>
    <col min="1531" max="1531" width="1" style="129" customWidth="1"/>
    <col min="1532" max="1771" width="9.140625" style="129"/>
    <col min="1772" max="1772" width="1" style="129" customWidth="1"/>
    <col min="1773" max="1773" width="2.5703125" style="129" customWidth="1"/>
    <col min="1774" max="1774" width="2.42578125" style="129" customWidth="1"/>
    <col min="1775" max="1775" width="11.42578125" style="129" customWidth="1"/>
    <col min="1776" max="1776" width="1.140625" style="129" customWidth="1"/>
    <col min="1777" max="1777" width="12.85546875" style="129" customWidth="1"/>
    <col min="1778" max="1778" width="1.140625" style="129" customWidth="1"/>
    <col min="1779" max="1780" width="12.85546875" style="129" customWidth="1"/>
    <col min="1781" max="1781" width="1.140625" style="129" customWidth="1"/>
    <col min="1782" max="1784" width="12.85546875" style="129" customWidth="1"/>
    <col min="1785" max="1785" width="0.85546875" style="129" customWidth="1"/>
    <col min="1786" max="1786" width="2.5703125" style="129" customWidth="1"/>
    <col min="1787" max="1787" width="1" style="129" customWidth="1"/>
    <col min="1788" max="2027" width="9.140625" style="129"/>
    <col min="2028" max="2028" width="1" style="129" customWidth="1"/>
    <col min="2029" max="2029" width="2.5703125" style="129" customWidth="1"/>
    <col min="2030" max="2030" width="2.42578125" style="129" customWidth="1"/>
    <col min="2031" max="2031" width="11.42578125" style="129" customWidth="1"/>
    <col min="2032" max="2032" width="1.140625" style="129" customWidth="1"/>
    <col min="2033" max="2033" width="12.85546875" style="129" customWidth="1"/>
    <col min="2034" max="2034" width="1.140625" style="129" customWidth="1"/>
    <col min="2035" max="2036" width="12.85546875" style="129" customWidth="1"/>
    <col min="2037" max="2037" width="1.140625" style="129" customWidth="1"/>
    <col min="2038" max="2040" width="12.85546875" style="129" customWidth="1"/>
    <col min="2041" max="2041" width="0.85546875" style="129" customWidth="1"/>
    <col min="2042" max="2042" width="2.5703125" style="129" customWidth="1"/>
    <col min="2043" max="2043" width="1" style="129" customWidth="1"/>
    <col min="2044" max="2283" width="9.140625" style="129"/>
    <col min="2284" max="2284" width="1" style="129" customWidth="1"/>
    <col min="2285" max="2285" width="2.5703125" style="129" customWidth="1"/>
    <col min="2286" max="2286" width="2.42578125" style="129" customWidth="1"/>
    <col min="2287" max="2287" width="11.42578125" style="129" customWidth="1"/>
    <col min="2288" max="2288" width="1.140625" style="129" customWidth="1"/>
    <col min="2289" max="2289" width="12.85546875" style="129" customWidth="1"/>
    <col min="2290" max="2290" width="1.140625" style="129" customWidth="1"/>
    <col min="2291" max="2292" width="12.85546875" style="129" customWidth="1"/>
    <col min="2293" max="2293" width="1.140625" style="129" customWidth="1"/>
    <col min="2294" max="2296" width="12.85546875" style="129" customWidth="1"/>
    <col min="2297" max="2297" width="0.85546875" style="129" customWidth="1"/>
    <col min="2298" max="2298" width="2.5703125" style="129" customWidth="1"/>
    <col min="2299" max="2299" width="1" style="129" customWidth="1"/>
    <col min="2300" max="2539" width="9.140625" style="129"/>
    <col min="2540" max="2540" width="1" style="129" customWidth="1"/>
    <col min="2541" max="2541" width="2.5703125" style="129" customWidth="1"/>
    <col min="2542" max="2542" width="2.42578125" style="129" customWidth="1"/>
    <col min="2543" max="2543" width="11.42578125" style="129" customWidth="1"/>
    <col min="2544" max="2544" width="1.140625" style="129" customWidth="1"/>
    <col min="2545" max="2545" width="12.85546875" style="129" customWidth="1"/>
    <col min="2546" max="2546" width="1.140625" style="129" customWidth="1"/>
    <col min="2547" max="2548" width="12.85546875" style="129" customWidth="1"/>
    <col min="2549" max="2549" width="1.140625" style="129" customWidth="1"/>
    <col min="2550" max="2552" width="12.85546875" style="129" customWidth="1"/>
    <col min="2553" max="2553" width="0.85546875" style="129" customWidth="1"/>
    <col min="2554" max="2554" width="2.5703125" style="129" customWidth="1"/>
    <col min="2555" max="2555" width="1" style="129" customWidth="1"/>
    <col min="2556" max="2795" width="9.140625" style="129"/>
    <col min="2796" max="2796" width="1" style="129" customWidth="1"/>
    <col min="2797" max="2797" width="2.5703125" style="129" customWidth="1"/>
    <col min="2798" max="2798" width="2.42578125" style="129" customWidth="1"/>
    <col min="2799" max="2799" width="11.42578125" style="129" customWidth="1"/>
    <col min="2800" max="2800" width="1.140625" style="129" customWidth="1"/>
    <col min="2801" max="2801" width="12.85546875" style="129" customWidth="1"/>
    <col min="2802" max="2802" width="1.140625" style="129" customWidth="1"/>
    <col min="2803" max="2804" width="12.85546875" style="129" customWidth="1"/>
    <col min="2805" max="2805" width="1.140625" style="129" customWidth="1"/>
    <col min="2806" max="2808" width="12.85546875" style="129" customWidth="1"/>
    <col min="2809" max="2809" width="0.85546875" style="129" customWidth="1"/>
    <col min="2810" max="2810" width="2.5703125" style="129" customWidth="1"/>
    <col min="2811" max="2811" width="1" style="129" customWidth="1"/>
    <col min="2812" max="3051" width="9.140625" style="129"/>
    <col min="3052" max="3052" width="1" style="129" customWidth="1"/>
    <col min="3053" max="3053" width="2.5703125" style="129" customWidth="1"/>
    <col min="3054" max="3054" width="2.42578125" style="129" customWidth="1"/>
    <col min="3055" max="3055" width="11.42578125" style="129" customWidth="1"/>
    <col min="3056" max="3056" width="1.140625" style="129" customWidth="1"/>
    <col min="3057" max="3057" width="12.85546875" style="129" customWidth="1"/>
    <col min="3058" max="3058" width="1.140625" style="129" customWidth="1"/>
    <col min="3059" max="3060" width="12.85546875" style="129" customWidth="1"/>
    <col min="3061" max="3061" width="1.140625" style="129" customWidth="1"/>
    <col min="3062" max="3064" width="12.85546875" style="129" customWidth="1"/>
    <col min="3065" max="3065" width="0.85546875" style="129" customWidth="1"/>
    <col min="3066" max="3066" width="2.5703125" style="129" customWidth="1"/>
    <col min="3067" max="3067" width="1" style="129" customWidth="1"/>
    <col min="3068" max="3307" width="9.140625" style="129"/>
    <col min="3308" max="3308" width="1" style="129" customWidth="1"/>
    <col min="3309" max="3309" width="2.5703125" style="129" customWidth="1"/>
    <col min="3310" max="3310" width="2.42578125" style="129" customWidth="1"/>
    <col min="3311" max="3311" width="11.42578125" style="129" customWidth="1"/>
    <col min="3312" max="3312" width="1.140625" style="129" customWidth="1"/>
    <col min="3313" max="3313" width="12.85546875" style="129" customWidth="1"/>
    <col min="3314" max="3314" width="1.140625" style="129" customWidth="1"/>
    <col min="3315" max="3316" width="12.85546875" style="129" customWidth="1"/>
    <col min="3317" max="3317" width="1.140625" style="129" customWidth="1"/>
    <col min="3318" max="3320" width="12.85546875" style="129" customWidth="1"/>
    <col min="3321" max="3321" width="0.85546875" style="129" customWidth="1"/>
    <col min="3322" max="3322" width="2.5703125" style="129" customWidth="1"/>
    <col min="3323" max="3323" width="1" style="129" customWidth="1"/>
    <col min="3324" max="3563" width="9.140625" style="129"/>
    <col min="3564" max="3564" width="1" style="129" customWidth="1"/>
    <col min="3565" max="3565" width="2.5703125" style="129" customWidth="1"/>
    <col min="3566" max="3566" width="2.42578125" style="129" customWidth="1"/>
    <col min="3567" max="3567" width="11.42578125" style="129" customWidth="1"/>
    <col min="3568" max="3568" width="1.140625" style="129" customWidth="1"/>
    <col min="3569" max="3569" width="12.85546875" style="129" customWidth="1"/>
    <col min="3570" max="3570" width="1.140625" style="129" customWidth="1"/>
    <col min="3571" max="3572" width="12.85546875" style="129" customWidth="1"/>
    <col min="3573" max="3573" width="1.140625" style="129" customWidth="1"/>
    <col min="3574" max="3576" width="12.85546875" style="129" customWidth="1"/>
    <col min="3577" max="3577" width="0.85546875" style="129" customWidth="1"/>
    <col min="3578" max="3578" width="2.5703125" style="129" customWidth="1"/>
    <col min="3579" max="3579" width="1" style="129" customWidth="1"/>
    <col min="3580" max="3819" width="9.140625" style="129"/>
    <col min="3820" max="3820" width="1" style="129" customWidth="1"/>
    <col min="3821" max="3821" width="2.5703125" style="129" customWidth="1"/>
    <col min="3822" max="3822" width="2.42578125" style="129" customWidth="1"/>
    <col min="3823" max="3823" width="11.42578125" style="129" customWidth="1"/>
    <col min="3824" max="3824" width="1.140625" style="129" customWidth="1"/>
    <col min="3825" max="3825" width="12.85546875" style="129" customWidth="1"/>
    <col min="3826" max="3826" width="1.140625" style="129" customWidth="1"/>
    <col min="3827" max="3828" width="12.85546875" style="129" customWidth="1"/>
    <col min="3829" max="3829" width="1.140625" style="129" customWidth="1"/>
    <col min="3830" max="3832" width="12.85546875" style="129" customWidth="1"/>
    <col min="3833" max="3833" width="0.85546875" style="129" customWidth="1"/>
    <col min="3834" max="3834" width="2.5703125" style="129" customWidth="1"/>
    <col min="3835" max="3835" width="1" style="129" customWidth="1"/>
    <col min="3836" max="4075" width="9.140625" style="129"/>
    <col min="4076" max="4076" width="1" style="129" customWidth="1"/>
    <col min="4077" max="4077" width="2.5703125" style="129" customWidth="1"/>
    <col min="4078" max="4078" width="2.42578125" style="129" customWidth="1"/>
    <col min="4079" max="4079" width="11.42578125" style="129" customWidth="1"/>
    <col min="4080" max="4080" width="1.140625" style="129" customWidth="1"/>
    <col min="4081" max="4081" width="12.85546875" style="129" customWidth="1"/>
    <col min="4082" max="4082" width="1.140625" style="129" customWidth="1"/>
    <col min="4083" max="4084" width="12.85546875" style="129" customWidth="1"/>
    <col min="4085" max="4085" width="1.140625" style="129" customWidth="1"/>
    <col min="4086" max="4088" width="12.85546875" style="129" customWidth="1"/>
    <col min="4089" max="4089" width="0.85546875" style="129" customWidth="1"/>
    <col min="4090" max="4090" width="2.5703125" style="129" customWidth="1"/>
    <col min="4091" max="4091" width="1" style="129" customWidth="1"/>
    <col min="4092" max="4331" width="9.140625" style="129"/>
    <col min="4332" max="4332" width="1" style="129" customWidth="1"/>
    <col min="4333" max="4333" width="2.5703125" style="129" customWidth="1"/>
    <col min="4334" max="4334" width="2.42578125" style="129" customWidth="1"/>
    <col min="4335" max="4335" width="11.42578125" style="129" customWidth="1"/>
    <col min="4336" max="4336" width="1.140625" style="129" customWidth="1"/>
    <col min="4337" max="4337" width="12.85546875" style="129" customWidth="1"/>
    <col min="4338" max="4338" width="1.140625" style="129" customWidth="1"/>
    <col min="4339" max="4340" width="12.85546875" style="129" customWidth="1"/>
    <col min="4341" max="4341" width="1.140625" style="129" customWidth="1"/>
    <col min="4342" max="4344" width="12.85546875" style="129" customWidth="1"/>
    <col min="4345" max="4345" width="0.85546875" style="129" customWidth="1"/>
    <col min="4346" max="4346" width="2.5703125" style="129" customWidth="1"/>
    <col min="4347" max="4347" width="1" style="129" customWidth="1"/>
    <col min="4348" max="4587" width="9.140625" style="129"/>
    <col min="4588" max="4588" width="1" style="129" customWidth="1"/>
    <col min="4589" max="4589" width="2.5703125" style="129" customWidth="1"/>
    <col min="4590" max="4590" width="2.42578125" style="129" customWidth="1"/>
    <col min="4591" max="4591" width="11.42578125" style="129" customWidth="1"/>
    <col min="4592" max="4592" width="1.140625" style="129" customWidth="1"/>
    <col min="4593" max="4593" width="12.85546875" style="129" customWidth="1"/>
    <col min="4594" max="4594" width="1.140625" style="129" customWidth="1"/>
    <col min="4595" max="4596" width="12.85546875" style="129" customWidth="1"/>
    <col min="4597" max="4597" width="1.140625" style="129" customWidth="1"/>
    <col min="4598" max="4600" width="12.85546875" style="129" customWidth="1"/>
    <col min="4601" max="4601" width="0.85546875" style="129" customWidth="1"/>
    <col min="4602" max="4602" width="2.5703125" style="129" customWidth="1"/>
    <col min="4603" max="4603" width="1" style="129" customWidth="1"/>
    <col min="4604" max="4843" width="9.140625" style="129"/>
    <col min="4844" max="4844" width="1" style="129" customWidth="1"/>
    <col min="4845" max="4845" width="2.5703125" style="129" customWidth="1"/>
    <col min="4846" max="4846" width="2.42578125" style="129" customWidth="1"/>
    <col min="4847" max="4847" width="11.42578125" style="129" customWidth="1"/>
    <col min="4848" max="4848" width="1.140625" style="129" customWidth="1"/>
    <col min="4849" max="4849" width="12.85546875" style="129" customWidth="1"/>
    <col min="4850" max="4850" width="1.140625" style="129" customWidth="1"/>
    <col min="4851" max="4852" width="12.85546875" style="129" customWidth="1"/>
    <col min="4853" max="4853" width="1.140625" style="129" customWidth="1"/>
    <col min="4854" max="4856" width="12.85546875" style="129" customWidth="1"/>
    <col min="4857" max="4857" width="0.85546875" style="129" customWidth="1"/>
    <col min="4858" max="4858" width="2.5703125" style="129" customWidth="1"/>
    <col min="4859" max="4859" width="1" style="129" customWidth="1"/>
    <col min="4860" max="5099" width="9.140625" style="129"/>
    <col min="5100" max="5100" width="1" style="129" customWidth="1"/>
    <col min="5101" max="5101" width="2.5703125" style="129" customWidth="1"/>
    <col min="5102" max="5102" width="2.42578125" style="129" customWidth="1"/>
    <col min="5103" max="5103" width="11.42578125" style="129" customWidth="1"/>
    <col min="5104" max="5104" width="1.140625" style="129" customWidth="1"/>
    <col min="5105" max="5105" width="12.85546875" style="129" customWidth="1"/>
    <col min="5106" max="5106" width="1.140625" style="129" customWidth="1"/>
    <col min="5107" max="5108" width="12.85546875" style="129" customWidth="1"/>
    <col min="5109" max="5109" width="1.140625" style="129" customWidth="1"/>
    <col min="5110" max="5112" width="12.85546875" style="129" customWidth="1"/>
    <col min="5113" max="5113" width="0.85546875" style="129" customWidth="1"/>
    <col min="5114" max="5114" width="2.5703125" style="129" customWidth="1"/>
    <col min="5115" max="5115" width="1" style="129" customWidth="1"/>
    <col min="5116" max="5355" width="9.140625" style="129"/>
    <col min="5356" max="5356" width="1" style="129" customWidth="1"/>
    <col min="5357" max="5357" width="2.5703125" style="129" customWidth="1"/>
    <col min="5358" max="5358" width="2.42578125" style="129" customWidth="1"/>
    <col min="5359" max="5359" width="11.42578125" style="129" customWidth="1"/>
    <col min="5360" max="5360" width="1.140625" style="129" customWidth="1"/>
    <col min="5361" max="5361" width="12.85546875" style="129" customWidth="1"/>
    <col min="5362" max="5362" width="1.140625" style="129" customWidth="1"/>
    <col min="5363" max="5364" width="12.85546875" style="129" customWidth="1"/>
    <col min="5365" max="5365" width="1.140625" style="129" customWidth="1"/>
    <col min="5366" max="5368" width="12.85546875" style="129" customWidth="1"/>
    <col min="5369" max="5369" width="0.85546875" style="129" customWidth="1"/>
    <col min="5370" max="5370" width="2.5703125" style="129" customWidth="1"/>
    <col min="5371" max="5371" width="1" style="129" customWidth="1"/>
    <col min="5372" max="5611" width="9.140625" style="129"/>
    <col min="5612" max="5612" width="1" style="129" customWidth="1"/>
    <col min="5613" max="5613" width="2.5703125" style="129" customWidth="1"/>
    <col min="5614" max="5614" width="2.42578125" style="129" customWidth="1"/>
    <col min="5615" max="5615" width="11.42578125" style="129" customWidth="1"/>
    <col min="5616" max="5616" width="1.140625" style="129" customWidth="1"/>
    <col min="5617" max="5617" width="12.85546875" style="129" customWidth="1"/>
    <col min="5618" max="5618" width="1.140625" style="129" customWidth="1"/>
    <col min="5619" max="5620" width="12.85546875" style="129" customWidth="1"/>
    <col min="5621" max="5621" width="1.140625" style="129" customWidth="1"/>
    <col min="5622" max="5624" width="12.85546875" style="129" customWidth="1"/>
    <col min="5625" max="5625" width="0.85546875" style="129" customWidth="1"/>
    <col min="5626" max="5626" width="2.5703125" style="129" customWidth="1"/>
    <col min="5627" max="5627" width="1" style="129" customWidth="1"/>
    <col min="5628" max="5867" width="9.140625" style="129"/>
    <col min="5868" max="5868" width="1" style="129" customWidth="1"/>
    <col min="5869" max="5869" width="2.5703125" style="129" customWidth="1"/>
    <col min="5870" max="5870" width="2.42578125" style="129" customWidth="1"/>
    <col min="5871" max="5871" width="11.42578125" style="129" customWidth="1"/>
    <col min="5872" max="5872" width="1.140625" style="129" customWidth="1"/>
    <col min="5873" max="5873" width="12.85546875" style="129" customWidth="1"/>
    <col min="5874" max="5874" width="1.140625" style="129" customWidth="1"/>
    <col min="5875" max="5876" width="12.85546875" style="129" customWidth="1"/>
    <col min="5877" max="5877" width="1.140625" style="129" customWidth="1"/>
    <col min="5878" max="5880" width="12.85546875" style="129" customWidth="1"/>
    <col min="5881" max="5881" width="0.85546875" style="129" customWidth="1"/>
    <col min="5882" max="5882" width="2.5703125" style="129" customWidth="1"/>
    <col min="5883" max="5883" width="1" style="129" customWidth="1"/>
    <col min="5884" max="6123" width="9.140625" style="129"/>
    <col min="6124" max="6124" width="1" style="129" customWidth="1"/>
    <col min="6125" max="6125" width="2.5703125" style="129" customWidth="1"/>
    <col min="6126" max="6126" width="2.42578125" style="129" customWidth="1"/>
    <col min="6127" max="6127" width="11.42578125" style="129" customWidth="1"/>
    <col min="6128" max="6128" width="1.140625" style="129" customWidth="1"/>
    <col min="6129" max="6129" width="12.85546875" style="129" customWidth="1"/>
    <col min="6130" max="6130" width="1.140625" style="129" customWidth="1"/>
    <col min="6131" max="6132" width="12.85546875" style="129" customWidth="1"/>
    <col min="6133" max="6133" width="1.140625" style="129" customWidth="1"/>
    <col min="6134" max="6136" width="12.85546875" style="129" customWidth="1"/>
    <col min="6137" max="6137" width="0.85546875" style="129" customWidth="1"/>
    <col min="6138" max="6138" width="2.5703125" style="129" customWidth="1"/>
    <col min="6139" max="6139" width="1" style="129" customWidth="1"/>
    <col min="6140" max="6379" width="9.140625" style="129"/>
    <col min="6380" max="6380" width="1" style="129" customWidth="1"/>
    <col min="6381" max="6381" width="2.5703125" style="129" customWidth="1"/>
    <col min="6382" max="6382" width="2.42578125" style="129" customWidth="1"/>
    <col min="6383" max="6383" width="11.42578125" style="129" customWidth="1"/>
    <col min="6384" max="6384" width="1.140625" style="129" customWidth="1"/>
    <col min="6385" max="6385" width="12.85546875" style="129" customWidth="1"/>
    <col min="6386" max="6386" width="1.140625" style="129" customWidth="1"/>
    <col min="6387" max="6388" width="12.85546875" style="129" customWidth="1"/>
    <col min="6389" max="6389" width="1.140625" style="129" customWidth="1"/>
    <col min="6390" max="6392" width="12.85546875" style="129" customWidth="1"/>
    <col min="6393" max="6393" width="0.85546875" style="129" customWidth="1"/>
    <col min="6394" max="6394" width="2.5703125" style="129" customWidth="1"/>
    <col min="6395" max="6395" width="1" style="129" customWidth="1"/>
    <col min="6396" max="6635" width="9.140625" style="129"/>
    <col min="6636" max="6636" width="1" style="129" customWidth="1"/>
    <col min="6637" max="6637" width="2.5703125" style="129" customWidth="1"/>
    <col min="6638" max="6638" width="2.42578125" style="129" customWidth="1"/>
    <col min="6639" max="6639" width="11.42578125" style="129" customWidth="1"/>
    <col min="6640" max="6640" width="1.140625" style="129" customWidth="1"/>
    <col min="6641" max="6641" width="12.85546875" style="129" customWidth="1"/>
    <col min="6642" max="6642" width="1.140625" style="129" customWidth="1"/>
    <col min="6643" max="6644" width="12.85546875" style="129" customWidth="1"/>
    <col min="6645" max="6645" width="1.140625" style="129" customWidth="1"/>
    <col min="6646" max="6648" width="12.85546875" style="129" customWidth="1"/>
    <col min="6649" max="6649" width="0.85546875" style="129" customWidth="1"/>
    <col min="6650" max="6650" width="2.5703125" style="129" customWidth="1"/>
    <col min="6651" max="6651" width="1" style="129" customWidth="1"/>
    <col min="6652" max="6891" width="9.140625" style="129"/>
    <col min="6892" max="6892" width="1" style="129" customWidth="1"/>
    <col min="6893" max="6893" width="2.5703125" style="129" customWidth="1"/>
    <col min="6894" max="6894" width="2.42578125" style="129" customWidth="1"/>
    <col min="6895" max="6895" width="11.42578125" style="129" customWidth="1"/>
    <col min="6896" max="6896" width="1.140625" style="129" customWidth="1"/>
    <col min="6897" max="6897" width="12.85546875" style="129" customWidth="1"/>
    <col min="6898" max="6898" width="1.140625" style="129" customWidth="1"/>
    <col min="6899" max="6900" width="12.85546875" style="129" customWidth="1"/>
    <col min="6901" max="6901" width="1.140625" style="129" customWidth="1"/>
    <col min="6902" max="6904" width="12.85546875" style="129" customWidth="1"/>
    <col min="6905" max="6905" width="0.85546875" style="129" customWidth="1"/>
    <col min="6906" max="6906" width="2.5703125" style="129" customWidth="1"/>
    <col min="6907" max="6907" width="1" style="129" customWidth="1"/>
    <col min="6908" max="7147" width="9.140625" style="129"/>
    <col min="7148" max="7148" width="1" style="129" customWidth="1"/>
    <col min="7149" max="7149" width="2.5703125" style="129" customWidth="1"/>
    <col min="7150" max="7150" width="2.42578125" style="129" customWidth="1"/>
    <col min="7151" max="7151" width="11.42578125" style="129" customWidth="1"/>
    <col min="7152" max="7152" width="1.140625" style="129" customWidth="1"/>
    <col min="7153" max="7153" width="12.85546875" style="129" customWidth="1"/>
    <col min="7154" max="7154" width="1.140625" style="129" customWidth="1"/>
    <col min="7155" max="7156" width="12.85546875" style="129" customWidth="1"/>
    <col min="7157" max="7157" width="1.140625" style="129" customWidth="1"/>
    <col min="7158" max="7160" width="12.85546875" style="129" customWidth="1"/>
    <col min="7161" max="7161" width="0.85546875" style="129" customWidth="1"/>
    <col min="7162" max="7162" width="2.5703125" style="129" customWidth="1"/>
    <col min="7163" max="7163" width="1" style="129" customWidth="1"/>
    <col min="7164" max="7403" width="9.140625" style="129"/>
    <col min="7404" max="7404" width="1" style="129" customWidth="1"/>
    <col min="7405" max="7405" width="2.5703125" style="129" customWidth="1"/>
    <col min="7406" max="7406" width="2.42578125" style="129" customWidth="1"/>
    <col min="7407" max="7407" width="11.42578125" style="129" customWidth="1"/>
    <col min="7408" max="7408" width="1.140625" style="129" customWidth="1"/>
    <col min="7409" max="7409" width="12.85546875" style="129" customWidth="1"/>
    <col min="7410" max="7410" width="1.140625" style="129" customWidth="1"/>
    <col min="7411" max="7412" width="12.85546875" style="129" customWidth="1"/>
    <col min="7413" max="7413" width="1.140625" style="129" customWidth="1"/>
    <col min="7414" max="7416" width="12.85546875" style="129" customWidth="1"/>
    <col min="7417" max="7417" width="0.85546875" style="129" customWidth="1"/>
    <col min="7418" max="7418" width="2.5703125" style="129" customWidth="1"/>
    <col min="7419" max="7419" width="1" style="129" customWidth="1"/>
    <col min="7420" max="7659" width="9.140625" style="129"/>
    <col min="7660" max="7660" width="1" style="129" customWidth="1"/>
    <col min="7661" max="7661" width="2.5703125" style="129" customWidth="1"/>
    <col min="7662" max="7662" width="2.42578125" style="129" customWidth="1"/>
    <col min="7663" max="7663" width="11.42578125" style="129" customWidth="1"/>
    <col min="7664" max="7664" width="1.140625" style="129" customWidth="1"/>
    <col min="7665" max="7665" width="12.85546875" style="129" customWidth="1"/>
    <col min="7666" max="7666" width="1.140625" style="129" customWidth="1"/>
    <col min="7667" max="7668" width="12.85546875" style="129" customWidth="1"/>
    <col min="7669" max="7669" width="1.140625" style="129" customWidth="1"/>
    <col min="7670" max="7672" width="12.85546875" style="129" customWidth="1"/>
    <col min="7673" max="7673" width="0.85546875" style="129" customWidth="1"/>
    <col min="7674" max="7674" width="2.5703125" style="129" customWidth="1"/>
    <col min="7675" max="7675" width="1" style="129" customWidth="1"/>
    <col min="7676" max="7915" width="9.140625" style="129"/>
    <col min="7916" max="7916" width="1" style="129" customWidth="1"/>
    <col min="7917" max="7917" width="2.5703125" style="129" customWidth="1"/>
    <col min="7918" max="7918" width="2.42578125" style="129" customWidth="1"/>
    <col min="7919" max="7919" width="11.42578125" style="129" customWidth="1"/>
    <col min="7920" max="7920" width="1.140625" style="129" customWidth="1"/>
    <col min="7921" max="7921" width="12.85546875" style="129" customWidth="1"/>
    <col min="7922" max="7922" width="1.140625" style="129" customWidth="1"/>
    <col min="7923" max="7924" width="12.85546875" style="129" customWidth="1"/>
    <col min="7925" max="7925" width="1.140625" style="129" customWidth="1"/>
    <col min="7926" max="7928" width="12.85546875" style="129" customWidth="1"/>
    <col min="7929" max="7929" width="0.85546875" style="129" customWidth="1"/>
    <col min="7930" max="7930" width="2.5703125" style="129" customWidth="1"/>
    <col min="7931" max="7931" width="1" style="129" customWidth="1"/>
    <col min="7932" max="8171" width="9.140625" style="129"/>
    <col min="8172" max="8172" width="1" style="129" customWidth="1"/>
    <col min="8173" max="8173" width="2.5703125" style="129" customWidth="1"/>
    <col min="8174" max="8174" width="2.42578125" style="129" customWidth="1"/>
    <col min="8175" max="8175" width="11.42578125" style="129" customWidth="1"/>
    <col min="8176" max="8176" width="1.140625" style="129" customWidth="1"/>
    <col min="8177" max="8177" width="12.85546875" style="129" customWidth="1"/>
    <col min="8178" max="8178" width="1.140625" style="129" customWidth="1"/>
    <col min="8179" max="8180" width="12.85546875" style="129" customWidth="1"/>
    <col min="8181" max="8181" width="1.140625" style="129" customWidth="1"/>
    <col min="8182" max="8184" width="12.85546875" style="129" customWidth="1"/>
    <col min="8185" max="8185" width="0.85546875" style="129" customWidth="1"/>
    <col min="8186" max="8186" width="2.5703125" style="129" customWidth="1"/>
    <col min="8187" max="8187" width="1" style="129" customWidth="1"/>
    <col min="8188" max="8427" width="9.140625" style="129"/>
    <col min="8428" max="8428" width="1" style="129" customWidth="1"/>
    <col min="8429" max="8429" width="2.5703125" style="129" customWidth="1"/>
    <col min="8430" max="8430" width="2.42578125" style="129" customWidth="1"/>
    <col min="8431" max="8431" width="11.42578125" style="129" customWidth="1"/>
    <col min="8432" max="8432" width="1.140625" style="129" customWidth="1"/>
    <col min="8433" max="8433" width="12.85546875" style="129" customWidth="1"/>
    <col min="8434" max="8434" width="1.140625" style="129" customWidth="1"/>
    <col min="8435" max="8436" width="12.85546875" style="129" customWidth="1"/>
    <col min="8437" max="8437" width="1.140625" style="129" customWidth="1"/>
    <col min="8438" max="8440" width="12.85546875" style="129" customWidth="1"/>
    <col min="8441" max="8441" width="0.85546875" style="129" customWidth="1"/>
    <col min="8442" max="8442" width="2.5703125" style="129" customWidth="1"/>
    <col min="8443" max="8443" width="1" style="129" customWidth="1"/>
    <col min="8444" max="8683" width="9.140625" style="129"/>
    <col min="8684" max="8684" width="1" style="129" customWidth="1"/>
    <col min="8685" max="8685" width="2.5703125" style="129" customWidth="1"/>
    <col min="8686" max="8686" width="2.42578125" style="129" customWidth="1"/>
    <col min="8687" max="8687" width="11.42578125" style="129" customWidth="1"/>
    <col min="8688" max="8688" width="1.140625" style="129" customWidth="1"/>
    <col min="8689" max="8689" width="12.85546875" style="129" customWidth="1"/>
    <col min="8690" max="8690" width="1.140625" style="129" customWidth="1"/>
    <col min="8691" max="8692" width="12.85546875" style="129" customWidth="1"/>
    <col min="8693" max="8693" width="1.140625" style="129" customWidth="1"/>
    <col min="8694" max="8696" width="12.85546875" style="129" customWidth="1"/>
    <col min="8697" max="8697" width="0.85546875" style="129" customWidth="1"/>
    <col min="8698" max="8698" width="2.5703125" style="129" customWidth="1"/>
    <col min="8699" max="8699" width="1" style="129" customWidth="1"/>
    <col min="8700" max="8939" width="9.140625" style="129"/>
    <col min="8940" max="8940" width="1" style="129" customWidth="1"/>
    <col min="8941" max="8941" width="2.5703125" style="129" customWidth="1"/>
    <col min="8942" max="8942" width="2.42578125" style="129" customWidth="1"/>
    <col min="8943" max="8943" width="11.42578125" style="129" customWidth="1"/>
    <col min="8944" max="8944" width="1.140625" style="129" customWidth="1"/>
    <col min="8945" max="8945" width="12.85546875" style="129" customWidth="1"/>
    <col min="8946" max="8946" width="1.140625" style="129" customWidth="1"/>
    <col min="8947" max="8948" width="12.85546875" style="129" customWidth="1"/>
    <col min="8949" max="8949" width="1.140625" style="129" customWidth="1"/>
    <col min="8950" max="8952" width="12.85546875" style="129" customWidth="1"/>
    <col min="8953" max="8953" width="0.85546875" style="129" customWidth="1"/>
    <col min="8954" max="8954" width="2.5703125" style="129" customWidth="1"/>
    <col min="8955" max="8955" width="1" style="129" customWidth="1"/>
    <col min="8956" max="9195" width="9.140625" style="129"/>
    <col min="9196" max="9196" width="1" style="129" customWidth="1"/>
    <col min="9197" max="9197" width="2.5703125" style="129" customWidth="1"/>
    <col min="9198" max="9198" width="2.42578125" style="129" customWidth="1"/>
    <col min="9199" max="9199" width="11.42578125" style="129" customWidth="1"/>
    <col min="9200" max="9200" width="1.140625" style="129" customWidth="1"/>
    <col min="9201" max="9201" width="12.85546875" style="129" customWidth="1"/>
    <col min="9202" max="9202" width="1.140625" style="129" customWidth="1"/>
    <col min="9203" max="9204" width="12.85546875" style="129" customWidth="1"/>
    <col min="9205" max="9205" width="1.140625" style="129" customWidth="1"/>
    <col min="9206" max="9208" width="12.85546875" style="129" customWidth="1"/>
    <col min="9209" max="9209" width="0.85546875" style="129" customWidth="1"/>
    <col min="9210" max="9210" width="2.5703125" style="129" customWidth="1"/>
    <col min="9211" max="9211" width="1" style="129" customWidth="1"/>
    <col min="9212" max="9451" width="9.140625" style="129"/>
    <col min="9452" max="9452" width="1" style="129" customWidth="1"/>
    <col min="9453" max="9453" width="2.5703125" style="129" customWidth="1"/>
    <col min="9454" max="9454" width="2.42578125" style="129" customWidth="1"/>
    <col min="9455" max="9455" width="11.42578125" style="129" customWidth="1"/>
    <col min="9456" max="9456" width="1.140625" style="129" customWidth="1"/>
    <col min="9457" max="9457" width="12.85546875" style="129" customWidth="1"/>
    <col min="9458" max="9458" width="1.140625" style="129" customWidth="1"/>
    <col min="9459" max="9460" width="12.85546875" style="129" customWidth="1"/>
    <col min="9461" max="9461" width="1.140625" style="129" customWidth="1"/>
    <col min="9462" max="9464" width="12.85546875" style="129" customWidth="1"/>
    <col min="9465" max="9465" width="0.85546875" style="129" customWidth="1"/>
    <col min="9466" max="9466" width="2.5703125" style="129" customWidth="1"/>
    <col min="9467" max="9467" width="1" style="129" customWidth="1"/>
    <col min="9468" max="9707" width="9.140625" style="129"/>
    <col min="9708" max="9708" width="1" style="129" customWidth="1"/>
    <col min="9709" max="9709" width="2.5703125" style="129" customWidth="1"/>
    <col min="9710" max="9710" width="2.42578125" style="129" customWidth="1"/>
    <col min="9711" max="9711" width="11.42578125" style="129" customWidth="1"/>
    <col min="9712" max="9712" width="1.140625" style="129" customWidth="1"/>
    <col min="9713" max="9713" width="12.85546875" style="129" customWidth="1"/>
    <col min="9714" max="9714" width="1.140625" style="129" customWidth="1"/>
    <col min="9715" max="9716" width="12.85546875" style="129" customWidth="1"/>
    <col min="9717" max="9717" width="1.140625" style="129" customWidth="1"/>
    <col min="9718" max="9720" width="12.85546875" style="129" customWidth="1"/>
    <col min="9721" max="9721" width="0.85546875" style="129" customWidth="1"/>
    <col min="9722" max="9722" width="2.5703125" style="129" customWidth="1"/>
    <col min="9723" max="9723" width="1" style="129" customWidth="1"/>
    <col min="9724" max="9963" width="9.140625" style="129"/>
    <col min="9964" max="9964" width="1" style="129" customWidth="1"/>
    <col min="9965" max="9965" width="2.5703125" style="129" customWidth="1"/>
    <col min="9966" max="9966" width="2.42578125" style="129" customWidth="1"/>
    <col min="9967" max="9967" width="11.42578125" style="129" customWidth="1"/>
    <col min="9968" max="9968" width="1.140625" style="129" customWidth="1"/>
    <col min="9969" max="9969" width="12.85546875" style="129" customWidth="1"/>
    <col min="9970" max="9970" width="1.140625" style="129" customWidth="1"/>
    <col min="9971" max="9972" width="12.85546875" style="129" customWidth="1"/>
    <col min="9973" max="9973" width="1.140625" style="129" customWidth="1"/>
    <col min="9974" max="9976" width="12.85546875" style="129" customWidth="1"/>
    <col min="9977" max="9977" width="0.85546875" style="129" customWidth="1"/>
    <col min="9978" max="9978" width="2.5703125" style="129" customWidth="1"/>
    <col min="9979" max="9979" width="1" style="129" customWidth="1"/>
    <col min="9980" max="10219" width="9.140625" style="129"/>
    <col min="10220" max="10220" width="1" style="129" customWidth="1"/>
    <col min="10221" max="10221" width="2.5703125" style="129" customWidth="1"/>
    <col min="10222" max="10222" width="2.42578125" style="129" customWidth="1"/>
    <col min="10223" max="10223" width="11.42578125" style="129" customWidth="1"/>
    <col min="10224" max="10224" width="1.140625" style="129" customWidth="1"/>
    <col min="10225" max="10225" width="12.85546875" style="129" customWidth="1"/>
    <col min="10226" max="10226" width="1.140625" style="129" customWidth="1"/>
    <col min="10227" max="10228" width="12.85546875" style="129" customWidth="1"/>
    <col min="10229" max="10229" width="1.140625" style="129" customWidth="1"/>
    <col min="10230" max="10232" width="12.85546875" style="129" customWidth="1"/>
    <col min="10233" max="10233" width="0.85546875" style="129" customWidth="1"/>
    <col min="10234" max="10234" width="2.5703125" style="129" customWidth="1"/>
    <col min="10235" max="10235" width="1" style="129" customWidth="1"/>
    <col min="10236" max="10475" width="9.140625" style="129"/>
    <col min="10476" max="10476" width="1" style="129" customWidth="1"/>
    <col min="10477" max="10477" width="2.5703125" style="129" customWidth="1"/>
    <col min="10478" max="10478" width="2.42578125" style="129" customWidth="1"/>
    <col min="10479" max="10479" width="11.42578125" style="129" customWidth="1"/>
    <col min="10480" max="10480" width="1.140625" style="129" customWidth="1"/>
    <col min="10481" max="10481" width="12.85546875" style="129" customWidth="1"/>
    <col min="10482" max="10482" width="1.140625" style="129" customWidth="1"/>
    <col min="10483" max="10484" width="12.85546875" style="129" customWidth="1"/>
    <col min="10485" max="10485" width="1.140625" style="129" customWidth="1"/>
    <col min="10486" max="10488" width="12.85546875" style="129" customWidth="1"/>
    <col min="10489" max="10489" width="0.85546875" style="129" customWidth="1"/>
    <col min="10490" max="10490" width="2.5703125" style="129" customWidth="1"/>
    <col min="10491" max="10491" width="1" style="129" customWidth="1"/>
    <col min="10492" max="10731" width="9.140625" style="129"/>
    <col min="10732" max="10732" width="1" style="129" customWidth="1"/>
    <col min="10733" max="10733" width="2.5703125" style="129" customWidth="1"/>
    <col min="10734" max="10734" width="2.42578125" style="129" customWidth="1"/>
    <col min="10735" max="10735" width="11.42578125" style="129" customWidth="1"/>
    <col min="10736" max="10736" width="1.140625" style="129" customWidth="1"/>
    <col min="10737" max="10737" width="12.85546875" style="129" customWidth="1"/>
    <col min="10738" max="10738" width="1.140625" style="129" customWidth="1"/>
    <col min="10739" max="10740" width="12.85546875" style="129" customWidth="1"/>
    <col min="10741" max="10741" width="1.140625" style="129" customWidth="1"/>
    <col min="10742" max="10744" width="12.85546875" style="129" customWidth="1"/>
    <col min="10745" max="10745" width="0.85546875" style="129" customWidth="1"/>
    <col min="10746" max="10746" width="2.5703125" style="129" customWidth="1"/>
    <col min="10747" max="10747" width="1" style="129" customWidth="1"/>
    <col min="10748" max="10987" width="9.140625" style="129"/>
    <col min="10988" max="10988" width="1" style="129" customWidth="1"/>
    <col min="10989" max="10989" width="2.5703125" style="129" customWidth="1"/>
    <col min="10990" max="10990" width="2.42578125" style="129" customWidth="1"/>
    <col min="10991" max="10991" width="11.42578125" style="129" customWidth="1"/>
    <col min="10992" max="10992" width="1.140625" style="129" customWidth="1"/>
    <col min="10993" max="10993" width="12.85546875" style="129" customWidth="1"/>
    <col min="10994" max="10994" width="1.140625" style="129" customWidth="1"/>
    <col min="10995" max="10996" width="12.85546875" style="129" customWidth="1"/>
    <col min="10997" max="10997" width="1.140625" style="129" customWidth="1"/>
    <col min="10998" max="11000" width="12.85546875" style="129" customWidth="1"/>
    <col min="11001" max="11001" width="0.85546875" style="129" customWidth="1"/>
    <col min="11002" max="11002" width="2.5703125" style="129" customWidth="1"/>
    <col min="11003" max="11003" width="1" style="129" customWidth="1"/>
    <col min="11004" max="11243" width="9.140625" style="129"/>
    <col min="11244" max="11244" width="1" style="129" customWidth="1"/>
    <col min="11245" max="11245" width="2.5703125" style="129" customWidth="1"/>
    <col min="11246" max="11246" width="2.42578125" style="129" customWidth="1"/>
    <col min="11247" max="11247" width="11.42578125" style="129" customWidth="1"/>
    <col min="11248" max="11248" width="1.140625" style="129" customWidth="1"/>
    <col min="11249" max="11249" width="12.85546875" style="129" customWidth="1"/>
    <col min="11250" max="11250" width="1.140625" style="129" customWidth="1"/>
    <col min="11251" max="11252" width="12.85546875" style="129" customWidth="1"/>
    <col min="11253" max="11253" width="1.140625" style="129" customWidth="1"/>
    <col min="11254" max="11256" width="12.85546875" style="129" customWidth="1"/>
    <col min="11257" max="11257" width="0.85546875" style="129" customWidth="1"/>
    <col min="11258" max="11258" width="2.5703125" style="129" customWidth="1"/>
    <col min="11259" max="11259" width="1" style="129" customWidth="1"/>
    <col min="11260" max="11499" width="9.140625" style="129"/>
    <col min="11500" max="11500" width="1" style="129" customWidth="1"/>
    <col min="11501" max="11501" width="2.5703125" style="129" customWidth="1"/>
    <col min="11502" max="11502" width="2.42578125" style="129" customWidth="1"/>
    <col min="11503" max="11503" width="11.42578125" style="129" customWidth="1"/>
    <col min="11504" max="11504" width="1.140625" style="129" customWidth="1"/>
    <col min="11505" max="11505" width="12.85546875" style="129" customWidth="1"/>
    <col min="11506" max="11506" width="1.140625" style="129" customWidth="1"/>
    <col min="11507" max="11508" width="12.85546875" style="129" customWidth="1"/>
    <col min="11509" max="11509" width="1.140625" style="129" customWidth="1"/>
    <col min="11510" max="11512" width="12.85546875" style="129" customWidth="1"/>
    <col min="11513" max="11513" width="0.85546875" style="129" customWidth="1"/>
    <col min="11514" max="11514" width="2.5703125" style="129" customWidth="1"/>
    <col min="11515" max="11515" width="1" style="129" customWidth="1"/>
    <col min="11516" max="11755" width="9.140625" style="129"/>
    <col min="11756" max="11756" width="1" style="129" customWidth="1"/>
    <col min="11757" max="11757" width="2.5703125" style="129" customWidth="1"/>
    <col min="11758" max="11758" width="2.42578125" style="129" customWidth="1"/>
    <col min="11759" max="11759" width="11.42578125" style="129" customWidth="1"/>
    <col min="11760" max="11760" width="1.140625" style="129" customWidth="1"/>
    <col min="11761" max="11761" width="12.85546875" style="129" customWidth="1"/>
    <col min="11762" max="11762" width="1.140625" style="129" customWidth="1"/>
    <col min="11763" max="11764" width="12.85546875" style="129" customWidth="1"/>
    <col min="11765" max="11765" width="1.140625" style="129" customWidth="1"/>
    <col min="11766" max="11768" width="12.85546875" style="129" customWidth="1"/>
    <col min="11769" max="11769" width="0.85546875" style="129" customWidth="1"/>
    <col min="11770" max="11770" width="2.5703125" style="129" customWidth="1"/>
    <col min="11771" max="11771" width="1" style="129" customWidth="1"/>
    <col min="11772" max="12011" width="9.140625" style="129"/>
    <col min="12012" max="12012" width="1" style="129" customWidth="1"/>
    <col min="12013" max="12013" width="2.5703125" style="129" customWidth="1"/>
    <col min="12014" max="12014" width="2.42578125" style="129" customWidth="1"/>
    <col min="12015" max="12015" width="11.42578125" style="129" customWidth="1"/>
    <col min="12016" max="12016" width="1.140625" style="129" customWidth="1"/>
    <col min="12017" max="12017" width="12.85546875" style="129" customWidth="1"/>
    <col min="12018" max="12018" width="1.140625" style="129" customWidth="1"/>
    <col min="12019" max="12020" width="12.85546875" style="129" customWidth="1"/>
    <col min="12021" max="12021" width="1.140625" style="129" customWidth="1"/>
    <col min="12022" max="12024" width="12.85546875" style="129" customWidth="1"/>
    <col min="12025" max="12025" width="0.85546875" style="129" customWidth="1"/>
    <col min="12026" max="12026" width="2.5703125" style="129" customWidth="1"/>
    <col min="12027" max="12027" width="1" style="129" customWidth="1"/>
    <col min="12028" max="12267" width="9.140625" style="129"/>
    <col min="12268" max="12268" width="1" style="129" customWidth="1"/>
    <col min="12269" max="12269" width="2.5703125" style="129" customWidth="1"/>
    <col min="12270" max="12270" width="2.42578125" style="129" customWidth="1"/>
    <col min="12271" max="12271" width="11.42578125" style="129" customWidth="1"/>
    <col min="12272" max="12272" width="1.140625" style="129" customWidth="1"/>
    <col min="12273" max="12273" width="12.85546875" style="129" customWidth="1"/>
    <col min="12274" max="12274" width="1.140625" style="129" customWidth="1"/>
    <col min="12275" max="12276" width="12.85546875" style="129" customWidth="1"/>
    <col min="12277" max="12277" width="1.140625" style="129" customWidth="1"/>
    <col min="12278" max="12280" width="12.85546875" style="129" customWidth="1"/>
    <col min="12281" max="12281" width="0.85546875" style="129" customWidth="1"/>
    <col min="12282" max="12282" width="2.5703125" style="129" customWidth="1"/>
    <col min="12283" max="12283" width="1" style="129" customWidth="1"/>
    <col min="12284" max="12523" width="9.140625" style="129"/>
    <col min="12524" max="12524" width="1" style="129" customWidth="1"/>
    <col min="12525" max="12525" width="2.5703125" style="129" customWidth="1"/>
    <col min="12526" max="12526" width="2.42578125" style="129" customWidth="1"/>
    <col min="12527" max="12527" width="11.42578125" style="129" customWidth="1"/>
    <col min="12528" max="12528" width="1.140625" style="129" customWidth="1"/>
    <col min="12529" max="12529" width="12.85546875" style="129" customWidth="1"/>
    <col min="12530" max="12530" width="1.140625" style="129" customWidth="1"/>
    <col min="12531" max="12532" width="12.85546875" style="129" customWidth="1"/>
    <col min="12533" max="12533" width="1.140625" style="129" customWidth="1"/>
    <col min="12534" max="12536" width="12.85546875" style="129" customWidth="1"/>
    <col min="12537" max="12537" width="0.85546875" style="129" customWidth="1"/>
    <col min="12538" max="12538" width="2.5703125" style="129" customWidth="1"/>
    <col min="12539" max="12539" width="1" style="129" customWidth="1"/>
    <col min="12540" max="12779" width="9.140625" style="129"/>
    <col min="12780" max="12780" width="1" style="129" customWidth="1"/>
    <col min="12781" max="12781" width="2.5703125" style="129" customWidth="1"/>
    <col min="12782" max="12782" width="2.42578125" style="129" customWidth="1"/>
    <col min="12783" max="12783" width="11.42578125" style="129" customWidth="1"/>
    <col min="12784" max="12784" width="1.140625" style="129" customWidth="1"/>
    <col min="12785" max="12785" width="12.85546875" style="129" customWidth="1"/>
    <col min="12786" max="12786" width="1.140625" style="129" customWidth="1"/>
    <col min="12787" max="12788" width="12.85546875" style="129" customWidth="1"/>
    <col min="12789" max="12789" width="1.140625" style="129" customWidth="1"/>
    <col min="12790" max="12792" width="12.85546875" style="129" customWidth="1"/>
    <col min="12793" max="12793" width="0.85546875" style="129" customWidth="1"/>
    <col min="12794" max="12794" width="2.5703125" style="129" customWidth="1"/>
    <col min="12795" max="12795" width="1" style="129" customWidth="1"/>
    <col min="12796" max="13035" width="9.140625" style="129"/>
    <col min="13036" max="13036" width="1" style="129" customWidth="1"/>
    <col min="13037" max="13037" width="2.5703125" style="129" customWidth="1"/>
    <col min="13038" max="13038" width="2.42578125" style="129" customWidth="1"/>
    <col min="13039" max="13039" width="11.42578125" style="129" customWidth="1"/>
    <col min="13040" max="13040" width="1.140625" style="129" customWidth="1"/>
    <col min="13041" max="13041" width="12.85546875" style="129" customWidth="1"/>
    <col min="13042" max="13042" width="1.140625" style="129" customWidth="1"/>
    <col min="13043" max="13044" width="12.85546875" style="129" customWidth="1"/>
    <col min="13045" max="13045" width="1.140625" style="129" customWidth="1"/>
    <col min="13046" max="13048" width="12.85546875" style="129" customWidth="1"/>
    <col min="13049" max="13049" width="0.85546875" style="129" customWidth="1"/>
    <col min="13050" max="13050" width="2.5703125" style="129" customWidth="1"/>
    <col min="13051" max="13051" width="1" style="129" customWidth="1"/>
    <col min="13052" max="13291" width="9.140625" style="129"/>
    <col min="13292" max="13292" width="1" style="129" customWidth="1"/>
    <col min="13293" max="13293" width="2.5703125" style="129" customWidth="1"/>
    <col min="13294" max="13294" width="2.42578125" style="129" customWidth="1"/>
    <col min="13295" max="13295" width="11.42578125" style="129" customWidth="1"/>
    <col min="13296" max="13296" width="1.140625" style="129" customWidth="1"/>
    <col min="13297" max="13297" width="12.85546875" style="129" customWidth="1"/>
    <col min="13298" max="13298" width="1.140625" style="129" customWidth="1"/>
    <col min="13299" max="13300" width="12.85546875" style="129" customWidth="1"/>
    <col min="13301" max="13301" width="1.140625" style="129" customWidth="1"/>
    <col min="13302" max="13304" width="12.85546875" style="129" customWidth="1"/>
    <col min="13305" max="13305" width="0.85546875" style="129" customWidth="1"/>
    <col min="13306" max="13306" width="2.5703125" style="129" customWidth="1"/>
    <col min="13307" max="13307" width="1" style="129" customWidth="1"/>
    <col min="13308" max="13547" width="9.140625" style="129"/>
    <col min="13548" max="13548" width="1" style="129" customWidth="1"/>
    <col min="13549" max="13549" width="2.5703125" style="129" customWidth="1"/>
    <col min="13550" max="13550" width="2.42578125" style="129" customWidth="1"/>
    <col min="13551" max="13551" width="11.42578125" style="129" customWidth="1"/>
    <col min="13552" max="13552" width="1.140625" style="129" customWidth="1"/>
    <col min="13553" max="13553" width="12.85546875" style="129" customWidth="1"/>
    <col min="13554" max="13554" width="1.140625" style="129" customWidth="1"/>
    <col min="13555" max="13556" width="12.85546875" style="129" customWidth="1"/>
    <col min="13557" max="13557" width="1.140625" style="129" customWidth="1"/>
    <col min="13558" max="13560" width="12.85546875" style="129" customWidth="1"/>
    <col min="13561" max="13561" width="0.85546875" style="129" customWidth="1"/>
    <col min="13562" max="13562" width="2.5703125" style="129" customWidth="1"/>
    <col min="13563" max="13563" width="1" style="129" customWidth="1"/>
    <col min="13564" max="13803" width="9.140625" style="129"/>
    <col min="13804" max="13804" width="1" style="129" customWidth="1"/>
    <col min="13805" max="13805" width="2.5703125" style="129" customWidth="1"/>
    <col min="13806" max="13806" width="2.42578125" style="129" customWidth="1"/>
    <col min="13807" max="13807" width="11.42578125" style="129" customWidth="1"/>
    <col min="13808" max="13808" width="1.140625" style="129" customWidth="1"/>
    <col min="13809" max="13809" width="12.85546875" style="129" customWidth="1"/>
    <col min="13810" max="13810" width="1.140625" style="129" customWidth="1"/>
    <col min="13811" max="13812" width="12.85546875" style="129" customWidth="1"/>
    <col min="13813" max="13813" width="1.140625" style="129" customWidth="1"/>
    <col min="13814" max="13816" width="12.85546875" style="129" customWidth="1"/>
    <col min="13817" max="13817" width="0.85546875" style="129" customWidth="1"/>
    <col min="13818" max="13818" width="2.5703125" style="129" customWidth="1"/>
    <col min="13819" max="13819" width="1" style="129" customWidth="1"/>
    <col min="13820" max="14059" width="9.140625" style="129"/>
    <col min="14060" max="14060" width="1" style="129" customWidth="1"/>
    <col min="14061" max="14061" width="2.5703125" style="129" customWidth="1"/>
    <col min="14062" max="14062" width="2.42578125" style="129" customWidth="1"/>
    <col min="14063" max="14063" width="11.42578125" style="129" customWidth="1"/>
    <col min="14064" max="14064" width="1.140625" style="129" customWidth="1"/>
    <col min="14065" max="14065" width="12.85546875" style="129" customWidth="1"/>
    <col min="14066" max="14066" width="1.140625" style="129" customWidth="1"/>
    <col min="14067" max="14068" width="12.85546875" style="129" customWidth="1"/>
    <col min="14069" max="14069" width="1.140625" style="129" customWidth="1"/>
    <col min="14070" max="14072" width="12.85546875" style="129" customWidth="1"/>
    <col min="14073" max="14073" width="0.85546875" style="129" customWidth="1"/>
    <col min="14074" max="14074" width="2.5703125" style="129" customWidth="1"/>
    <col min="14075" max="14075" width="1" style="129" customWidth="1"/>
    <col min="14076" max="14315" width="9.140625" style="129"/>
    <col min="14316" max="14316" width="1" style="129" customWidth="1"/>
    <col min="14317" max="14317" width="2.5703125" style="129" customWidth="1"/>
    <col min="14318" max="14318" width="2.42578125" style="129" customWidth="1"/>
    <col min="14319" max="14319" width="11.42578125" style="129" customWidth="1"/>
    <col min="14320" max="14320" width="1.140625" style="129" customWidth="1"/>
    <col min="14321" max="14321" width="12.85546875" style="129" customWidth="1"/>
    <col min="14322" max="14322" width="1.140625" style="129" customWidth="1"/>
    <col min="14323" max="14324" width="12.85546875" style="129" customWidth="1"/>
    <col min="14325" max="14325" width="1.140625" style="129" customWidth="1"/>
    <col min="14326" max="14328" width="12.85546875" style="129" customWidth="1"/>
    <col min="14329" max="14329" width="0.85546875" style="129" customWidth="1"/>
    <col min="14330" max="14330" width="2.5703125" style="129" customWidth="1"/>
    <col min="14331" max="14331" width="1" style="129" customWidth="1"/>
    <col min="14332" max="14571" width="9.140625" style="129"/>
    <col min="14572" max="14572" width="1" style="129" customWidth="1"/>
    <col min="14573" max="14573" width="2.5703125" style="129" customWidth="1"/>
    <col min="14574" max="14574" width="2.42578125" style="129" customWidth="1"/>
    <col min="14575" max="14575" width="11.42578125" style="129" customWidth="1"/>
    <col min="14576" max="14576" width="1.140625" style="129" customWidth="1"/>
    <col min="14577" max="14577" width="12.85546875" style="129" customWidth="1"/>
    <col min="14578" max="14578" width="1.140625" style="129" customWidth="1"/>
    <col min="14579" max="14580" width="12.85546875" style="129" customWidth="1"/>
    <col min="14581" max="14581" width="1.140625" style="129" customWidth="1"/>
    <col min="14582" max="14584" width="12.85546875" style="129" customWidth="1"/>
    <col min="14585" max="14585" width="0.85546875" style="129" customWidth="1"/>
    <col min="14586" max="14586" width="2.5703125" style="129" customWidth="1"/>
    <col min="14587" max="14587" width="1" style="129" customWidth="1"/>
    <col min="14588" max="14827" width="9.140625" style="129"/>
    <col min="14828" max="14828" width="1" style="129" customWidth="1"/>
    <col min="14829" max="14829" width="2.5703125" style="129" customWidth="1"/>
    <col min="14830" max="14830" width="2.42578125" style="129" customWidth="1"/>
    <col min="14831" max="14831" width="11.42578125" style="129" customWidth="1"/>
    <col min="14832" max="14832" width="1.140625" style="129" customWidth="1"/>
    <col min="14833" max="14833" width="12.85546875" style="129" customWidth="1"/>
    <col min="14834" max="14834" width="1.140625" style="129" customWidth="1"/>
    <col min="14835" max="14836" width="12.85546875" style="129" customWidth="1"/>
    <col min="14837" max="14837" width="1.140625" style="129" customWidth="1"/>
    <col min="14838" max="14840" width="12.85546875" style="129" customWidth="1"/>
    <col min="14841" max="14841" width="0.85546875" style="129" customWidth="1"/>
    <col min="14842" max="14842" width="2.5703125" style="129" customWidth="1"/>
    <col min="14843" max="14843" width="1" style="129" customWidth="1"/>
    <col min="14844" max="15083" width="9.140625" style="129"/>
    <col min="15084" max="15084" width="1" style="129" customWidth="1"/>
    <col min="15085" max="15085" width="2.5703125" style="129" customWidth="1"/>
    <col min="15086" max="15086" width="2.42578125" style="129" customWidth="1"/>
    <col min="15087" max="15087" width="11.42578125" style="129" customWidth="1"/>
    <col min="15088" max="15088" width="1.140625" style="129" customWidth="1"/>
    <col min="15089" max="15089" width="12.85546875" style="129" customWidth="1"/>
    <col min="15090" max="15090" width="1.140625" style="129" customWidth="1"/>
    <col min="15091" max="15092" width="12.85546875" style="129" customWidth="1"/>
    <col min="15093" max="15093" width="1.140625" style="129" customWidth="1"/>
    <col min="15094" max="15096" width="12.85546875" style="129" customWidth="1"/>
    <col min="15097" max="15097" width="0.85546875" style="129" customWidth="1"/>
    <col min="15098" max="15098" width="2.5703125" style="129" customWidth="1"/>
    <col min="15099" max="15099" width="1" style="129" customWidth="1"/>
    <col min="15100" max="15339" width="9.140625" style="129"/>
    <col min="15340" max="15340" width="1" style="129" customWidth="1"/>
    <col min="15341" max="15341" width="2.5703125" style="129" customWidth="1"/>
    <col min="15342" max="15342" width="2.42578125" style="129" customWidth="1"/>
    <col min="15343" max="15343" width="11.42578125" style="129" customWidth="1"/>
    <col min="15344" max="15344" width="1.140625" style="129" customWidth="1"/>
    <col min="15345" max="15345" width="12.85546875" style="129" customWidth="1"/>
    <col min="15346" max="15346" width="1.140625" style="129" customWidth="1"/>
    <col min="15347" max="15348" width="12.85546875" style="129" customWidth="1"/>
    <col min="15349" max="15349" width="1.140625" style="129" customWidth="1"/>
    <col min="15350" max="15352" width="12.85546875" style="129" customWidth="1"/>
    <col min="15353" max="15353" width="0.85546875" style="129" customWidth="1"/>
    <col min="15354" max="15354" width="2.5703125" style="129" customWidth="1"/>
    <col min="15355" max="15355" width="1" style="129" customWidth="1"/>
    <col min="15356" max="15595" width="9.140625" style="129"/>
    <col min="15596" max="15596" width="1" style="129" customWidth="1"/>
    <col min="15597" max="15597" width="2.5703125" style="129" customWidth="1"/>
    <col min="15598" max="15598" width="2.42578125" style="129" customWidth="1"/>
    <col min="15599" max="15599" width="11.42578125" style="129" customWidth="1"/>
    <col min="15600" max="15600" width="1.140625" style="129" customWidth="1"/>
    <col min="15601" max="15601" width="12.85546875" style="129" customWidth="1"/>
    <col min="15602" max="15602" width="1.140625" style="129" customWidth="1"/>
    <col min="15603" max="15604" width="12.85546875" style="129" customWidth="1"/>
    <col min="15605" max="15605" width="1.140625" style="129" customWidth="1"/>
    <col min="15606" max="15608" width="12.85546875" style="129" customWidth="1"/>
    <col min="15609" max="15609" width="0.85546875" style="129" customWidth="1"/>
    <col min="15610" max="15610" width="2.5703125" style="129" customWidth="1"/>
    <col min="15611" max="15611" width="1" style="129" customWidth="1"/>
    <col min="15612" max="15851" width="9.140625" style="129"/>
    <col min="15852" max="15852" width="1" style="129" customWidth="1"/>
    <col min="15853" max="15853" width="2.5703125" style="129" customWidth="1"/>
    <col min="15854" max="15854" width="2.42578125" style="129" customWidth="1"/>
    <col min="15855" max="15855" width="11.42578125" style="129" customWidth="1"/>
    <col min="15856" max="15856" width="1.140625" style="129" customWidth="1"/>
    <col min="15857" max="15857" width="12.85546875" style="129" customWidth="1"/>
    <col min="15858" max="15858" width="1.140625" style="129" customWidth="1"/>
    <col min="15859" max="15860" width="12.85546875" style="129" customWidth="1"/>
    <col min="15861" max="15861" width="1.140625" style="129" customWidth="1"/>
    <col min="15862" max="15864" width="12.85546875" style="129" customWidth="1"/>
    <col min="15865" max="15865" width="0.85546875" style="129" customWidth="1"/>
    <col min="15866" max="15866" width="2.5703125" style="129" customWidth="1"/>
    <col min="15867" max="15867" width="1" style="129" customWidth="1"/>
    <col min="15868" max="16107" width="9.140625" style="129"/>
    <col min="16108" max="16108" width="1" style="129" customWidth="1"/>
    <col min="16109" max="16109" width="2.5703125" style="129" customWidth="1"/>
    <col min="16110" max="16110" width="2.42578125" style="129" customWidth="1"/>
    <col min="16111" max="16111" width="11.42578125" style="129" customWidth="1"/>
    <col min="16112" max="16112" width="1.140625" style="129" customWidth="1"/>
    <col min="16113" max="16113" width="12.85546875" style="129" customWidth="1"/>
    <col min="16114" max="16114" width="1.140625" style="129" customWidth="1"/>
    <col min="16115" max="16116" width="12.85546875" style="129" customWidth="1"/>
    <col min="16117" max="16117" width="1.140625" style="129" customWidth="1"/>
    <col min="16118" max="16120" width="12.85546875" style="129" customWidth="1"/>
    <col min="16121" max="16121" width="0.85546875" style="129" customWidth="1"/>
    <col min="16122" max="16122" width="2.5703125" style="129" customWidth="1"/>
    <col min="16123" max="16123" width="1" style="129" customWidth="1"/>
    <col min="16124" max="16384" width="9.140625" style="129"/>
  </cols>
  <sheetData>
    <row r="1" spans="1:32" ht="13.5" customHeight="1">
      <c r="A1" s="131"/>
      <c r="B1" s="915"/>
      <c r="C1" s="916" t="s">
        <v>435</v>
      </c>
      <c r="D1" s="917"/>
      <c r="E1" s="131"/>
      <c r="F1" s="131"/>
      <c r="G1" s="131"/>
      <c r="H1" s="131"/>
      <c r="I1" s="918"/>
      <c r="J1" s="131"/>
      <c r="K1" s="131"/>
      <c r="L1" s="128"/>
    </row>
    <row r="2" spans="1:32" ht="6" customHeight="1">
      <c r="A2" s="402"/>
      <c r="B2" s="919"/>
      <c r="C2" s="920"/>
      <c r="D2" s="920"/>
      <c r="E2" s="921"/>
      <c r="F2" s="921"/>
      <c r="G2" s="921"/>
      <c r="H2" s="921"/>
      <c r="I2" s="922"/>
      <c r="J2" s="854"/>
      <c r="K2" s="401"/>
      <c r="L2" s="128"/>
    </row>
    <row r="3" spans="1:32" ht="6" customHeight="1" thickBot="1">
      <c r="A3" s="402"/>
      <c r="B3" s="402"/>
      <c r="C3" s="131"/>
      <c r="D3" s="131"/>
      <c r="E3" s="131"/>
      <c r="F3" s="131"/>
      <c r="G3" s="131"/>
      <c r="H3" s="131"/>
      <c r="I3" s="131"/>
      <c r="J3" s="131"/>
      <c r="K3" s="403"/>
      <c r="L3" s="128"/>
    </row>
    <row r="4" spans="1:32" s="133" customFormat="1" ht="13.5" customHeight="1" thickBot="1">
      <c r="A4" s="449"/>
      <c r="B4" s="402"/>
      <c r="C4" s="1810" t="s">
        <v>436</v>
      </c>
      <c r="D4" s="1811"/>
      <c r="E4" s="1811"/>
      <c r="F4" s="1811"/>
      <c r="G4" s="1811"/>
      <c r="H4" s="1811"/>
      <c r="I4" s="1811"/>
      <c r="J4" s="1812"/>
      <c r="K4" s="403"/>
      <c r="L4" s="132"/>
      <c r="M4" s="1442"/>
      <c r="N4" s="1444"/>
      <c r="O4" s="1444"/>
      <c r="P4" s="1444"/>
      <c r="Q4" s="1444"/>
      <c r="R4" s="1444"/>
      <c r="S4" s="1444"/>
      <c r="T4" s="1444"/>
      <c r="U4" s="1444"/>
      <c r="V4" s="1444"/>
      <c r="W4" s="1444"/>
      <c r="X4" s="1444"/>
      <c r="Y4" s="1444"/>
      <c r="Z4" s="1444"/>
      <c r="AA4" s="1444"/>
      <c r="AB4" s="1444"/>
      <c r="AC4" s="1444"/>
      <c r="AD4" s="1444"/>
      <c r="AE4" s="1444"/>
      <c r="AF4" s="1444"/>
    </row>
    <row r="5" spans="1:32" ht="15.75" customHeight="1">
      <c r="A5" s="402"/>
      <c r="B5" s="402"/>
      <c r="C5" s="923" t="s">
        <v>69</v>
      </c>
      <c r="D5" s="134"/>
      <c r="E5" s="134"/>
      <c r="F5" s="134"/>
      <c r="G5" s="134"/>
      <c r="H5" s="134"/>
      <c r="I5" s="134"/>
      <c r="J5" s="924"/>
      <c r="K5" s="403"/>
      <c r="L5" s="128"/>
    </row>
    <row r="6" spans="1:32" ht="12" customHeight="1">
      <c r="A6" s="402"/>
      <c r="B6" s="402"/>
      <c r="C6" s="134"/>
      <c r="D6" s="134"/>
      <c r="E6" s="925"/>
      <c r="F6" s="925"/>
      <c r="G6" s="925"/>
      <c r="H6" s="925"/>
      <c r="I6" s="925"/>
      <c r="J6" s="926"/>
      <c r="K6" s="403"/>
      <c r="L6" s="128"/>
    </row>
    <row r="7" spans="1:32" ht="24" customHeight="1">
      <c r="A7" s="402"/>
      <c r="B7" s="402"/>
      <c r="C7" s="1813" t="s">
        <v>699</v>
      </c>
      <c r="D7" s="1814"/>
      <c r="E7" s="914" t="s">
        <v>68</v>
      </c>
      <c r="F7" s="914" t="s">
        <v>437</v>
      </c>
      <c r="G7" s="135" t="s">
        <v>438</v>
      </c>
      <c r="H7" s="135" t="s">
        <v>439</v>
      </c>
      <c r="I7" s="135"/>
      <c r="J7" s="927"/>
      <c r="K7" s="404"/>
      <c r="L7" s="136"/>
    </row>
    <row r="8" spans="1:32" s="934" customFormat="1" ht="3" customHeight="1">
      <c r="A8" s="928"/>
      <c r="B8" s="402"/>
      <c r="C8" s="137"/>
      <c r="D8" s="929"/>
      <c r="E8" s="930"/>
      <c r="F8" s="931"/>
      <c r="G8" s="929"/>
      <c r="H8" s="929"/>
      <c r="I8" s="929"/>
      <c r="J8" s="929"/>
      <c r="K8" s="932"/>
      <c r="L8" s="933"/>
      <c r="M8" s="1442"/>
      <c r="N8" s="1445"/>
      <c r="O8" s="1445"/>
      <c r="P8" s="1445"/>
      <c r="Q8" s="1445"/>
      <c r="R8" s="1445"/>
      <c r="S8" s="1445"/>
      <c r="T8" s="1445"/>
      <c r="U8" s="1445"/>
      <c r="V8" s="1445"/>
      <c r="W8" s="1445"/>
      <c r="X8" s="1445"/>
      <c r="Y8" s="1445"/>
      <c r="Z8" s="1445"/>
      <c r="AA8" s="1445"/>
      <c r="AB8" s="1445"/>
      <c r="AC8" s="1445"/>
      <c r="AD8" s="1445"/>
      <c r="AE8" s="1445"/>
      <c r="AF8" s="1445"/>
    </row>
    <row r="9" spans="1:32" s="141" customFormat="1" ht="12.75" customHeight="1">
      <c r="A9" s="450"/>
      <c r="B9" s="402"/>
      <c r="C9" s="139" t="s">
        <v>200</v>
      </c>
      <c r="D9" s="813" t="s">
        <v>200</v>
      </c>
      <c r="E9" s="851">
        <v>5</v>
      </c>
      <c r="F9" s="851">
        <v>7.6</v>
      </c>
      <c r="G9" s="851">
        <v>5.4</v>
      </c>
      <c r="H9" s="851">
        <v>4.5999999999999996</v>
      </c>
      <c r="I9" s="140">
        <f>+H9/G9</f>
        <v>0.85185185185185175</v>
      </c>
      <c r="J9" s="935"/>
      <c r="K9" s="405"/>
      <c r="L9" s="138"/>
      <c r="M9" s="1446"/>
      <c r="N9" s="1447"/>
      <c r="O9" s="1447"/>
      <c r="P9" s="1447"/>
      <c r="Q9" s="1448"/>
      <c r="R9" s="1449"/>
      <c r="S9" s="1447"/>
      <c r="T9" s="1447"/>
      <c r="U9" s="1447"/>
      <c r="V9" s="1447"/>
      <c r="W9" s="1447"/>
      <c r="X9" s="1447"/>
      <c r="Y9" s="1447"/>
      <c r="Z9" s="1447"/>
      <c r="AA9" s="1447"/>
      <c r="AB9" s="1447"/>
      <c r="AC9" s="1447"/>
      <c r="AD9" s="1447"/>
      <c r="AE9" s="1447"/>
      <c r="AF9" s="1447"/>
    </row>
    <row r="10" spans="1:32" ht="12.75" customHeight="1">
      <c r="A10" s="402"/>
      <c r="B10" s="402"/>
      <c r="C10" s="139" t="s">
        <v>201</v>
      </c>
      <c r="D10" s="813" t="s">
        <v>201</v>
      </c>
      <c r="E10" s="851">
        <v>5.0999999999999996</v>
      </c>
      <c r="F10" s="851">
        <v>9.1</v>
      </c>
      <c r="G10" s="851">
        <v>5.5</v>
      </c>
      <c r="H10" s="851">
        <v>4.7</v>
      </c>
      <c r="I10" s="140">
        <f t="shared" ref="I10:I39" si="0">+H10/G10</f>
        <v>0.85454545454545461</v>
      </c>
      <c r="J10" s="935"/>
      <c r="K10" s="406"/>
      <c r="L10" s="130"/>
      <c r="M10" s="1446"/>
      <c r="P10" s="1447"/>
      <c r="Q10" s="1450"/>
      <c r="R10" s="1449"/>
    </row>
    <row r="11" spans="1:32" ht="12.75" customHeight="1">
      <c r="A11" s="402"/>
      <c r="B11" s="402"/>
      <c r="C11" s="139" t="s">
        <v>202</v>
      </c>
      <c r="D11" s="813" t="s">
        <v>202</v>
      </c>
      <c r="E11" s="851">
        <v>8.5</v>
      </c>
      <c r="F11" s="851">
        <v>23.8</v>
      </c>
      <c r="G11" s="851">
        <v>9.4</v>
      </c>
      <c r="H11" s="851">
        <v>7.5</v>
      </c>
      <c r="I11" s="140">
        <f t="shared" si="0"/>
        <v>0.7978723404255319</v>
      </c>
      <c r="J11" s="935"/>
      <c r="K11" s="406"/>
      <c r="L11" s="130"/>
      <c r="M11" s="1446"/>
      <c r="P11" s="1447"/>
      <c r="Q11" s="1450"/>
      <c r="R11" s="1449"/>
    </row>
    <row r="12" spans="1:32" ht="12.75" customHeight="1">
      <c r="A12" s="402"/>
      <c r="B12" s="402"/>
      <c r="C12" s="139" t="s">
        <v>403</v>
      </c>
      <c r="D12" s="813" t="s">
        <v>403</v>
      </c>
      <c r="E12" s="851">
        <v>15.1</v>
      </c>
      <c r="F12" s="851">
        <v>34.9</v>
      </c>
      <c r="G12" s="851">
        <v>16.3</v>
      </c>
      <c r="H12" s="851">
        <v>13.8</v>
      </c>
      <c r="I12" s="140">
        <f t="shared" si="0"/>
        <v>0.84662576687116564</v>
      </c>
      <c r="J12" s="935"/>
      <c r="K12" s="406"/>
      <c r="L12" s="130"/>
      <c r="M12" s="1446"/>
      <c r="O12" s="1451"/>
      <c r="P12" s="1447"/>
      <c r="Q12" s="1450"/>
      <c r="R12" s="1449"/>
    </row>
    <row r="13" spans="1:32" ht="12.75" customHeight="1">
      <c r="A13" s="402"/>
      <c r="B13" s="402"/>
      <c r="C13" s="139"/>
      <c r="D13" s="813" t="s">
        <v>411</v>
      </c>
      <c r="E13" s="851">
        <v>16.100000000000001</v>
      </c>
      <c r="F13" s="851">
        <v>41.8</v>
      </c>
      <c r="G13" s="851">
        <v>14.2</v>
      </c>
      <c r="H13" s="851">
        <v>18.399999999999999</v>
      </c>
      <c r="I13" s="140">
        <f t="shared" si="0"/>
        <v>1.295774647887324</v>
      </c>
      <c r="J13" s="935"/>
      <c r="K13" s="406"/>
      <c r="L13" s="130"/>
      <c r="M13" s="1446"/>
      <c r="O13" s="1451"/>
      <c r="Q13" s="1450"/>
      <c r="R13" s="1449"/>
    </row>
    <row r="14" spans="1:32" ht="12.75" customHeight="1">
      <c r="A14" s="402"/>
      <c r="B14" s="402"/>
      <c r="C14" s="139" t="s">
        <v>203</v>
      </c>
      <c r="D14" s="813" t="s">
        <v>203</v>
      </c>
      <c r="E14" s="851">
        <v>13</v>
      </c>
      <c r="F14" s="851">
        <v>28.5</v>
      </c>
      <c r="G14" s="851">
        <v>12.7</v>
      </c>
      <c r="H14" s="851">
        <v>13.3</v>
      </c>
      <c r="I14" s="140">
        <f t="shared" si="0"/>
        <v>1.0472440944881891</v>
      </c>
      <c r="J14" s="935"/>
      <c r="K14" s="406"/>
      <c r="L14" s="130"/>
      <c r="M14" s="1446"/>
      <c r="O14" s="1451"/>
      <c r="Q14" s="1450"/>
      <c r="R14" s="1449"/>
    </row>
    <row r="15" spans="1:32" ht="12.75" customHeight="1">
      <c r="A15" s="402"/>
      <c r="B15" s="402"/>
      <c r="C15" s="139" t="s">
        <v>404</v>
      </c>
      <c r="D15" s="813" t="s">
        <v>412</v>
      </c>
      <c r="E15" s="851">
        <v>8.9</v>
      </c>
      <c r="F15" s="851">
        <v>16.2</v>
      </c>
      <c r="G15" s="851">
        <v>8.1</v>
      </c>
      <c r="H15" s="851">
        <v>9.9</v>
      </c>
      <c r="I15" s="140">
        <f t="shared" si="0"/>
        <v>1.2222222222222223</v>
      </c>
      <c r="J15" s="935"/>
      <c r="K15" s="406"/>
      <c r="L15" s="130"/>
      <c r="M15" s="1446"/>
      <c r="P15" s="1447"/>
      <c r="Q15" s="1450"/>
      <c r="R15" s="1449"/>
    </row>
    <row r="16" spans="1:32" ht="12.75" customHeight="1">
      <c r="A16" s="402"/>
      <c r="B16" s="402"/>
      <c r="C16" s="139" t="s">
        <v>204</v>
      </c>
      <c r="D16" s="813" t="s">
        <v>204</v>
      </c>
      <c r="E16" s="851">
        <v>24</v>
      </c>
      <c r="F16" s="851">
        <v>53.7</v>
      </c>
      <c r="G16" s="851">
        <v>22.8</v>
      </c>
      <c r="H16" s="851">
        <v>25.4</v>
      </c>
      <c r="I16" s="140">
        <f t="shared" si="0"/>
        <v>1.1140350877192982</v>
      </c>
      <c r="J16" s="935"/>
      <c r="K16" s="406"/>
      <c r="L16" s="130"/>
      <c r="M16" s="1446"/>
      <c r="P16" s="1447"/>
      <c r="Q16" s="1450"/>
      <c r="R16" s="1449"/>
    </row>
    <row r="17" spans="1:32" ht="12.75" customHeight="1">
      <c r="A17" s="402"/>
      <c r="B17" s="402"/>
      <c r="C17" s="139" t="s">
        <v>405</v>
      </c>
      <c r="D17" s="813" t="s">
        <v>405</v>
      </c>
      <c r="E17" s="851">
        <v>7.7</v>
      </c>
      <c r="F17" s="851">
        <v>14.9</v>
      </c>
      <c r="G17" s="851">
        <v>8.6</v>
      </c>
      <c r="H17" s="851">
        <v>6.7</v>
      </c>
      <c r="I17" s="140">
        <f t="shared" si="0"/>
        <v>0.77906976744186052</v>
      </c>
      <c r="J17" s="935"/>
      <c r="K17" s="406"/>
      <c r="L17" s="130"/>
      <c r="M17" s="1446"/>
      <c r="P17" s="1447"/>
      <c r="Q17" s="1450"/>
      <c r="R17" s="1449"/>
    </row>
    <row r="18" spans="1:32" ht="12.75" customHeight="1">
      <c r="A18" s="402"/>
      <c r="B18" s="402"/>
      <c r="C18" s="139" t="s">
        <v>205</v>
      </c>
      <c r="D18" s="813" t="s">
        <v>205</v>
      </c>
      <c r="E18" s="851">
        <v>8.6999999999999993</v>
      </c>
      <c r="F18" s="851">
        <v>19.8</v>
      </c>
      <c r="G18" s="851">
        <v>9.3000000000000007</v>
      </c>
      <c r="H18" s="851">
        <v>8</v>
      </c>
      <c r="I18" s="140">
        <f t="shared" si="0"/>
        <v>0.86021505376344076</v>
      </c>
      <c r="J18" s="935"/>
      <c r="K18" s="406"/>
      <c r="L18" s="130"/>
      <c r="M18" s="1446"/>
      <c r="N18" s="1452"/>
      <c r="Q18" s="1450"/>
      <c r="R18" s="1449"/>
    </row>
    <row r="19" spans="1:32" ht="12.75" customHeight="1">
      <c r="A19" s="402"/>
      <c r="B19" s="402"/>
      <c r="C19" s="139" t="s">
        <v>206</v>
      </c>
      <c r="D19" s="813" t="s">
        <v>206</v>
      </c>
      <c r="E19" s="851">
        <v>10.5</v>
      </c>
      <c r="F19" s="851">
        <v>24.4</v>
      </c>
      <c r="G19" s="851">
        <v>10.7</v>
      </c>
      <c r="H19" s="851">
        <v>10.3</v>
      </c>
      <c r="I19" s="140">
        <f t="shared" si="0"/>
        <v>0.96261682242990665</v>
      </c>
      <c r="J19" s="935"/>
      <c r="K19" s="406"/>
      <c r="L19" s="130"/>
      <c r="M19" s="1446"/>
      <c r="N19" s="1452"/>
      <c r="Q19" s="1450"/>
      <c r="R19" s="1449"/>
    </row>
    <row r="20" spans="1:32" s="143" customFormat="1" ht="12.75" customHeight="1">
      <c r="A20" s="451"/>
      <c r="B20" s="402"/>
      <c r="C20" s="139" t="s">
        <v>369</v>
      </c>
      <c r="D20" s="813" t="s">
        <v>406</v>
      </c>
      <c r="E20" s="851">
        <v>26.4</v>
      </c>
      <c r="F20" s="851">
        <v>50.7</v>
      </c>
      <c r="G20" s="851">
        <v>23.1</v>
      </c>
      <c r="H20" s="851">
        <v>30.5</v>
      </c>
      <c r="I20" s="140">
        <f t="shared" si="0"/>
        <v>1.3203463203463202</v>
      </c>
      <c r="J20" s="936"/>
      <c r="K20" s="407"/>
      <c r="L20" s="142"/>
      <c r="M20" s="1446"/>
      <c r="N20" s="1453"/>
      <c r="O20" s="1453"/>
      <c r="P20" s="1453"/>
      <c r="Q20" s="1454"/>
      <c r="R20" s="1449"/>
      <c r="S20" s="1453"/>
      <c r="T20" s="1453"/>
      <c r="U20" s="1453"/>
      <c r="V20" s="1453"/>
      <c r="W20" s="1453"/>
      <c r="X20" s="1453"/>
      <c r="Y20" s="1453"/>
      <c r="Z20" s="1453"/>
      <c r="AA20" s="1453"/>
      <c r="AB20" s="1453"/>
      <c r="AC20" s="1453"/>
      <c r="AD20" s="1453"/>
      <c r="AE20" s="1453"/>
      <c r="AF20" s="1453"/>
    </row>
    <row r="21" spans="1:32" ht="12.75" customHeight="1">
      <c r="A21" s="402"/>
      <c r="B21" s="402"/>
      <c r="C21" s="139" t="s">
        <v>207</v>
      </c>
      <c r="D21" s="813" t="s">
        <v>413</v>
      </c>
      <c r="E21" s="851">
        <v>6.5</v>
      </c>
      <c r="F21" s="851">
        <v>9.8000000000000007</v>
      </c>
      <c r="G21" s="851">
        <v>6.6</v>
      </c>
      <c r="H21" s="851">
        <v>6.4</v>
      </c>
      <c r="I21" s="140">
        <f>+H21/G21</f>
        <v>0.96969696969696983</v>
      </c>
      <c r="J21" s="935"/>
      <c r="K21" s="406"/>
      <c r="L21" s="130"/>
      <c r="M21" s="1446"/>
      <c r="Q21" s="1450"/>
      <c r="R21" s="1449"/>
    </row>
    <row r="22" spans="1:32" s="145" customFormat="1" ht="12.75" customHeight="1">
      <c r="A22" s="452"/>
      <c r="B22" s="402"/>
      <c r="C22" s="139" t="s">
        <v>208</v>
      </c>
      <c r="D22" s="813" t="s">
        <v>208</v>
      </c>
      <c r="E22" s="851">
        <v>11.2</v>
      </c>
      <c r="F22" s="851">
        <v>24.4</v>
      </c>
      <c r="G22" s="851">
        <v>12.8</v>
      </c>
      <c r="H22" s="851">
        <v>9.3000000000000007</v>
      </c>
      <c r="I22" s="140">
        <f t="shared" si="0"/>
        <v>0.7265625</v>
      </c>
      <c r="J22" s="936"/>
      <c r="K22" s="408"/>
      <c r="L22" s="144"/>
      <c r="M22" s="1446"/>
      <c r="N22" s="1455"/>
      <c r="O22" s="1455"/>
      <c r="P22" s="1455"/>
      <c r="Q22" s="1456"/>
      <c r="R22" s="1449"/>
      <c r="S22" s="1455"/>
      <c r="T22" s="1455"/>
      <c r="U22" s="1455"/>
      <c r="V22" s="1455"/>
      <c r="W22" s="1455"/>
      <c r="X22" s="1455"/>
      <c r="Y22" s="1455"/>
      <c r="Z22" s="1455"/>
      <c r="AA22" s="1455"/>
      <c r="AB22" s="1455"/>
      <c r="AC22" s="1455"/>
      <c r="AD22" s="1455"/>
      <c r="AE22" s="1455"/>
      <c r="AF22" s="1455"/>
    </row>
    <row r="23" spans="1:32" s="147" customFormat="1" ht="12.75" customHeight="1">
      <c r="A23" s="409"/>
      <c r="B23" s="409"/>
      <c r="C23" s="139" t="s">
        <v>209</v>
      </c>
      <c r="D23" s="813" t="s">
        <v>209</v>
      </c>
      <c r="E23" s="851">
        <v>12.6</v>
      </c>
      <c r="F23" s="851">
        <v>42.9</v>
      </c>
      <c r="G23" s="851">
        <v>11.6</v>
      </c>
      <c r="H23" s="851">
        <v>13.9</v>
      </c>
      <c r="I23" s="140">
        <f t="shared" si="0"/>
        <v>1.1982758620689655</v>
      </c>
      <c r="J23" s="935"/>
      <c r="K23" s="406"/>
      <c r="L23" s="146"/>
      <c r="M23" s="1446"/>
      <c r="N23" s="1452"/>
      <c r="O23" s="1452"/>
      <c r="P23" s="1452"/>
      <c r="Q23" s="1450"/>
      <c r="R23" s="1449"/>
      <c r="S23" s="1452"/>
      <c r="T23" s="1452"/>
      <c r="U23" s="1452"/>
      <c r="V23" s="1452"/>
      <c r="W23" s="1452"/>
      <c r="X23" s="1452"/>
      <c r="Y23" s="1452"/>
      <c r="Z23" s="1452"/>
      <c r="AA23" s="1452"/>
      <c r="AB23" s="1452"/>
      <c r="AC23" s="1452"/>
      <c r="AD23" s="1452"/>
      <c r="AE23" s="1452"/>
      <c r="AF23" s="1452"/>
    </row>
    <row r="24" spans="1:32" ht="12.75" customHeight="1">
      <c r="A24" s="402"/>
      <c r="B24" s="402"/>
      <c r="C24" s="139" t="s">
        <v>210</v>
      </c>
      <c r="D24" s="813" t="s">
        <v>210</v>
      </c>
      <c r="E24" s="851">
        <v>6.1</v>
      </c>
      <c r="F24" s="851">
        <v>15.3</v>
      </c>
      <c r="G24" s="851">
        <v>6</v>
      </c>
      <c r="H24" s="851">
        <v>6.2</v>
      </c>
      <c r="I24" s="140">
        <f t="shared" si="0"/>
        <v>1.0333333333333334</v>
      </c>
      <c r="J24" s="935"/>
      <c r="K24" s="406"/>
      <c r="L24" s="130"/>
      <c r="M24" s="1446"/>
      <c r="Q24" s="1450"/>
      <c r="R24" s="1449"/>
    </row>
    <row r="25" spans="1:32" ht="12.75" customHeight="1">
      <c r="A25" s="402"/>
      <c r="B25" s="402"/>
      <c r="C25" s="139" t="s">
        <v>211</v>
      </c>
      <c r="D25" s="813" t="s">
        <v>211</v>
      </c>
      <c r="E25" s="851">
        <v>5.8</v>
      </c>
      <c r="F25" s="851">
        <v>12.2</v>
      </c>
      <c r="G25" s="851">
        <v>5.9</v>
      </c>
      <c r="H25" s="851">
        <v>5.6</v>
      </c>
      <c r="I25" s="140">
        <f t="shared" si="0"/>
        <v>0.94915254237288127</v>
      </c>
      <c r="J25" s="935"/>
      <c r="K25" s="406"/>
      <c r="L25" s="130"/>
      <c r="M25" s="1446"/>
      <c r="Q25" s="1450"/>
      <c r="R25" s="1449"/>
    </row>
    <row r="26" spans="1:32" s="149" customFormat="1" ht="12.75" customHeight="1">
      <c r="A26" s="410"/>
      <c r="B26" s="410"/>
      <c r="C26" s="137" t="s">
        <v>73</v>
      </c>
      <c r="D26" s="937" t="s">
        <v>73</v>
      </c>
      <c r="E26" s="938">
        <v>13.6</v>
      </c>
      <c r="F26" s="938">
        <v>35.200000000000003</v>
      </c>
      <c r="G26" s="938">
        <v>13</v>
      </c>
      <c r="H26" s="938">
        <v>14.2</v>
      </c>
      <c r="I26" s="939">
        <f t="shared" si="0"/>
        <v>1.0923076923076922</v>
      </c>
      <c r="J26" s="936"/>
      <c r="K26" s="411"/>
      <c r="L26" s="148"/>
      <c r="M26" s="1446"/>
      <c r="N26" s="1457"/>
      <c r="O26" s="1457"/>
      <c r="P26" s="1457"/>
      <c r="Q26" s="1456"/>
      <c r="R26" s="1449"/>
      <c r="S26" s="1457"/>
      <c r="T26" s="1457"/>
      <c r="U26" s="1457"/>
      <c r="V26" s="1457"/>
      <c r="W26" s="1457"/>
      <c r="X26" s="1457"/>
      <c r="Y26" s="1457"/>
      <c r="Z26" s="1457"/>
      <c r="AA26" s="1457"/>
      <c r="AB26" s="1457"/>
      <c r="AC26" s="1457"/>
      <c r="AD26" s="1457"/>
      <c r="AE26" s="1457"/>
      <c r="AF26" s="1457"/>
    </row>
    <row r="27" spans="1:32" s="151" customFormat="1" ht="12.75" customHeight="1">
      <c r="A27" s="412"/>
      <c r="B27" s="453"/>
      <c r="C27" s="457" t="s">
        <v>212</v>
      </c>
      <c r="D27" s="814" t="s">
        <v>212</v>
      </c>
      <c r="E27" s="852">
        <v>11.5</v>
      </c>
      <c r="F27" s="852">
        <v>23.3</v>
      </c>
      <c r="G27" s="852">
        <v>11.3</v>
      </c>
      <c r="H27" s="852">
        <v>11.7</v>
      </c>
      <c r="I27" s="940">
        <f t="shared" si="0"/>
        <v>1.0353982300884954</v>
      </c>
      <c r="J27" s="941"/>
      <c r="K27" s="413"/>
      <c r="L27" s="150"/>
      <c r="M27" s="1446"/>
      <c r="N27" s="1458"/>
      <c r="O27" s="1458"/>
      <c r="P27" s="1458"/>
      <c r="Q27" s="1443"/>
      <c r="R27" s="1458"/>
      <c r="S27" s="1458"/>
      <c r="T27" s="1458"/>
      <c r="U27" s="1458"/>
      <c r="V27" s="1458"/>
      <c r="W27" s="1458"/>
      <c r="X27" s="1458"/>
      <c r="Y27" s="1458"/>
      <c r="Z27" s="1458"/>
      <c r="AA27" s="1458"/>
      <c r="AB27" s="1458"/>
      <c r="AC27" s="1458"/>
      <c r="AD27" s="1458"/>
      <c r="AE27" s="1458"/>
      <c r="AF27" s="1458"/>
    </row>
    <row r="28" spans="1:32" ht="12.75" customHeight="1">
      <c r="A28" s="402"/>
      <c r="B28" s="402"/>
      <c r="C28" s="139" t="s">
        <v>213</v>
      </c>
      <c r="D28" s="813" t="s">
        <v>213</v>
      </c>
      <c r="E28" s="851">
        <v>11.3</v>
      </c>
      <c r="F28" s="851">
        <v>22.5</v>
      </c>
      <c r="G28" s="851">
        <v>12.3</v>
      </c>
      <c r="H28" s="851">
        <v>10.1</v>
      </c>
      <c r="I28" s="140">
        <f t="shared" si="0"/>
        <v>0.82113821138211374</v>
      </c>
      <c r="J28" s="935"/>
      <c r="K28" s="406"/>
      <c r="L28" s="130"/>
      <c r="M28" s="1446"/>
    </row>
    <row r="29" spans="1:32" ht="12.75" customHeight="1">
      <c r="A29" s="402"/>
      <c r="B29" s="402"/>
      <c r="C29" s="139" t="s">
        <v>214</v>
      </c>
      <c r="D29" s="813" t="s">
        <v>214</v>
      </c>
      <c r="E29" s="851">
        <v>6.6</v>
      </c>
      <c r="F29" s="851">
        <v>12.8</v>
      </c>
      <c r="G29" s="851">
        <v>6.5</v>
      </c>
      <c r="H29" s="851">
        <v>6.8</v>
      </c>
      <c r="I29" s="140">
        <f t="shared" si="0"/>
        <v>1.0461538461538462</v>
      </c>
      <c r="J29" s="935"/>
      <c r="K29" s="406"/>
      <c r="L29" s="130"/>
      <c r="M29" s="1446"/>
    </row>
    <row r="30" spans="1:32" ht="12.75" customHeight="1">
      <c r="A30" s="402"/>
      <c r="B30" s="402"/>
      <c r="C30" s="139" t="s">
        <v>371</v>
      </c>
      <c r="D30" s="813" t="s">
        <v>408</v>
      </c>
      <c r="E30" s="851">
        <v>7.6</v>
      </c>
      <c r="F30" s="851">
        <v>21</v>
      </c>
      <c r="G30" s="851">
        <v>7.3</v>
      </c>
      <c r="H30" s="851">
        <v>7.8</v>
      </c>
      <c r="I30" s="140">
        <f t="shared" si="0"/>
        <v>1.0684931506849316</v>
      </c>
      <c r="J30" s="935"/>
      <c r="K30" s="406"/>
      <c r="L30" s="130"/>
      <c r="M30" s="1446"/>
    </row>
    <row r="31" spans="1:32" ht="12.75" customHeight="1">
      <c r="A31" s="402"/>
      <c r="B31" s="402"/>
      <c r="C31" s="139" t="s">
        <v>357</v>
      </c>
      <c r="D31" s="813" t="s">
        <v>409</v>
      </c>
      <c r="E31" s="851" t="s">
        <v>700</v>
      </c>
      <c r="F31" s="851" t="s">
        <v>700</v>
      </c>
      <c r="G31" s="851" t="s">
        <v>700</v>
      </c>
      <c r="H31" s="851" t="s">
        <v>700</v>
      </c>
      <c r="I31" s="140" t="s">
        <v>700</v>
      </c>
      <c r="J31" s="935"/>
      <c r="K31" s="406"/>
      <c r="L31" s="130"/>
      <c r="M31" s="1446"/>
    </row>
    <row r="32" spans="1:32" ht="12.75" customHeight="1">
      <c r="A32" s="402"/>
      <c r="B32" s="402"/>
      <c r="C32" s="139" t="s">
        <v>244</v>
      </c>
      <c r="D32" s="813" t="s">
        <v>414</v>
      </c>
      <c r="E32" s="851">
        <v>11.3</v>
      </c>
      <c r="F32" s="851">
        <v>20.6</v>
      </c>
      <c r="G32" s="851">
        <v>13.2</v>
      </c>
      <c r="H32" s="851">
        <v>9.5</v>
      </c>
      <c r="I32" s="140">
        <f t="shared" si="0"/>
        <v>0.71969696969696972</v>
      </c>
      <c r="J32" s="935"/>
      <c r="K32" s="406"/>
      <c r="L32" s="130"/>
      <c r="M32" s="1446"/>
    </row>
    <row r="33" spans="1:32" s="154" customFormat="1" ht="12.75" customHeight="1">
      <c r="A33" s="454"/>
      <c r="B33" s="402"/>
      <c r="C33" s="139" t="s">
        <v>215</v>
      </c>
      <c r="D33" s="813" t="s">
        <v>215</v>
      </c>
      <c r="E33" s="851">
        <v>8.6999999999999993</v>
      </c>
      <c r="F33" s="851">
        <v>22.6</v>
      </c>
      <c r="G33" s="851">
        <v>8.3000000000000007</v>
      </c>
      <c r="H33" s="851">
        <v>9.1999999999999993</v>
      </c>
      <c r="I33" s="140">
        <f t="shared" si="0"/>
        <v>1.1084337349397588</v>
      </c>
      <c r="J33" s="935"/>
      <c r="K33" s="414"/>
      <c r="L33" s="152"/>
      <c r="M33" s="1446"/>
      <c r="N33" s="1459"/>
      <c r="O33" s="1459"/>
      <c r="P33" s="1459"/>
      <c r="Q33" s="1459"/>
      <c r="R33" s="1459"/>
      <c r="S33" s="1459"/>
      <c r="T33" s="1459"/>
      <c r="U33" s="1459"/>
      <c r="V33" s="1459"/>
      <c r="W33" s="1459"/>
      <c r="X33" s="1459"/>
      <c r="Y33" s="1459"/>
      <c r="Z33" s="1459"/>
      <c r="AA33" s="1459"/>
      <c r="AB33" s="1459"/>
      <c r="AC33" s="1459"/>
      <c r="AD33" s="1459"/>
      <c r="AE33" s="1459"/>
      <c r="AF33" s="1459"/>
    </row>
    <row r="34" spans="1:32" ht="12.75" customHeight="1">
      <c r="A34" s="402"/>
      <c r="B34" s="402"/>
      <c r="C34" s="139" t="s">
        <v>370</v>
      </c>
      <c r="D34" s="813" t="s">
        <v>407</v>
      </c>
      <c r="E34" s="851">
        <v>6</v>
      </c>
      <c r="F34" s="851">
        <v>15.8</v>
      </c>
      <c r="G34" s="851">
        <v>6.3</v>
      </c>
      <c r="H34" s="851">
        <v>5.7</v>
      </c>
      <c r="I34" s="140">
        <f t="shared" si="0"/>
        <v>0.90476190476190477</v>
      </c>
      <c r="J34" s="935"/>
      <c r="K34" s="406"/>
      <c r="L34" s="130"/>
      <c r="M34" s="1446"/>
    </row>
    <row r="35" spans="1:32" ht="12.75" customHeight="1">
      <c r="A35" s="402"/>
      <c r="B35" s="402"/>
      <c r="C35" s="139" t="s">
        <v>216</v>
      </c>
      <c r="D35" s="813" t="s">
        <v>216</v>
      </c>
      <c r="E35" s="851">
        <v>5.7</v>
      </c>
      <c r="F35" s="851">
        <v>15.1</v>
      </c>
      <c r="G35" s="851">
        <v>4.8</v>
      </c>
      <c r="H35" s="851">
        <v>6.8</v>
      </c>
      <c r="I35" s="140">
        <f t="shared" si="0"/>
        <v>1.4166666666666667</v>
      </c>
      <c r="J35" s="935"/>
      <c r="K35" s="406"/>
      <c r="L35" s="130"/>
      <c r="M35" s="1446"/>
    </row>
    <row r="36" spans="1:32" s="145" customFormat="1" ht="12.75" customHeight="1">
      <c r="A36" s="452"/>
      <c r="B36" s="402"/>
      <c r="C36" s="139" t="s">
        <v>410</v>
      </c>
      <c r="D36" s="813" t="s">
        <v>410</v>
      </c>
      <c r="E36" s="851">
        <v>6.9</v>
      </c>
      <c r="F36" s="851" t="s">
        <v>700</v>
      </c>
      <c r="G36" s="851">
        <v>7.6</v>
      </c>
      <c r="H36" s="851">
        <v>6</v>
      </c>
      <c r="I36" s="140">
        <f t="shared" si="0"/>
        <v>0.78947368421052633</v>
      </c>
      <c r="J36" s="936"/>
      <c r="K36" s="408"/>
      <c r="L36" s="144"/>
      <c r="M36" s="1446"/>
      <c r="N36" s="1455"/>
      <c r="O36" s="1455"/>
      <c r="P36" s="1455"/>
      <c r="Q36" s="1455"/>
      <c r="R36" s="1455"/>
      <c r="S36" s="1455"/>
      <c r="T36" s="1455"/>
      <c r="U36" s="1455"/>
      <c r="V36" s="1455"/>
      <c r="W36" s="1455"/>
      <c r="X36" s="1455"/>
      <c r="Y36" s="1455"/>
      <c r="Z36" s="1455"/>
      <c r="AA36" s="1455"/>
      <c r="AB36" s="1455"/>
      <c r="AC36" s="1455"/>
      <c r="AD36" s="1455"/>
      <c r="AE36" s="1455"/>
      <c r="AF36" s="1455"/>
    </row>
    <row r="37" spans="1:32" ht="12.75" customHeight="1">
      <c r="A37" s="402"/>
      <c r="B37" s="402"/>
      <c r="C37" s="139" t="s">
        <v>217</v>
      </c>
      <c r="D37" s="813" t="s">
        <v>217</v>
      </c>
      <c r="E37" s="851">
        <v>7.7</v>
      </c>
      <c r="F37" s="851">
        <v>23.6</v>
      </c>
      <c r="G37" s="851">
        <v>8.1999999999999993</v>
      </c>
      <c r="H37" s="851">
        <v>7.2</v>
      </c>
      <c r="I37" s="140">
        <f t="shared" si="0"/>
        <v>0.87804878048780499</v>
      </c>
      <c r="J37" s="935"/>
      <c r="K37" s="406"/>
      <c r="L37" s="130"/>
      <c r="M37" s="1446"/>
    </row>
    <row r="38" spans="1:32" s="151" customFormat="1" ht="12.75" customHeight="1">
      <c r="A38" s="412"/>
      <c r="B38" s="455"/>
      <c r="C38" s="457" t="s">
        <v>218</v>
      </c>
      <c r="D38" s="814" t="s">
        <v>415</v>
      </c>
      <c r="E38" s="852">
        <v>10.1</v>
      </c>
      <c r="F38" s="852">
        <v>21.6</v>
      </c>
      <c r="G38" s="852">
        <v>10</v>
      </c>
      <c r="H38" s="852">
        <v>10.199999999999999</v>
      </c>
      <c r="I38" s="940">
        <f t="shared" si="0"/>
        <v>1.02</v>
      </c>
      <c r="J38" s="941"/>
      <c r="K38" s="413"/>
      <c r="L38" s="150"/>
      <c r="M38" s="1446"/>
      <c r="N38" s="1458"/>
      <c r="O38" s="1458"/>
      <c r="P38" s="1458"/>
      <c r="Q38" s="1458"/>
      <c r="R38" s="1458"/>
      <c r="S38" s="1458"/>
      <c r="T38" s="1458"/>
      <c r="U38" s="1458"/>
      <c r="V38" s="1458"/>
      <c r="W38" s="1458"/>
      <c r="X38" s="1458"/>
      <c r="Y38" s="1458"/>
      <c r="Z38" s="1458"/>
      <c r="AA38" s="1458"/>
      <c r="AB38" s="1458"/>
      <c r="AC38" s="1458"/>
      <c r="AD38" s="1458"/>
      <c r="AE38" s="1458"/>
      <c r="AF38" s="1458"/>
    </row>
    <row r="39" spans="1:32" ht="23.25" customHeight="1">
      <c r="A39" s="402"/>
      <c r="B39" s="402"/>
      <c r="C39" s="139" t="s">
        <v>440</v>
      </c>
      <c r="D39" s="815" t="s">
        <v>440</v>
      </c>
      <c r="E39" s="851">
        <v>5.9</v>
      </c>
      <c r="F39" s="851">
        <v>13.7</v>
      </c>
      <c r="G39" s="851">
        <v>5.9</v>
      </c>
      <c r="H39" s="851">
        <v>6</v>
      </c>
      <c r="I39" s="140">
        <f t="shared" si="0"/>
        <v>1.0169491525423728</v>
      </c>
      <c r="J39" s="935"/>
      <c r="K39" s="406"/>
      <c r="L39" s="130"/>
      <c r="M39" s="1446"/>
    </row>
    <row r="40" spans="1:32" s="160" customFormat="1" ht="12" customHeight="1">
      <c r="A40" s="456"/>
      <c r="B40" s="402"/>
      <c r="C40" s="155"/>
      <c r="D40" s="156"/>
      <c r="E40" s="157"/>
      <c r="F40" s="157"/>
      <c r="G40" s="158"/>
      <c r="H40" s="158"/>
      <c r="I40" s="158"/>
      <c r="J40" s="158"/>
      <c r="K40" s="415"/>
      <c r="L40" s="159"/>
      <c r="M40" s="1442"/>
      <c r="N40" s="1460"/>
      <c r="O40" s="1460"/>
      <c r="P40" s="1460"/>
      <c r="Q40" s="1460"/>
      <c r="R40" s="1460"/>
      <c r="S40" s="1460"/>
      <c r="T40" s="1460"/>
      <c r="U40" s="1460"/>
      <c r="V40" s="1460"/>
      <c r="W40" s="1460"/>
      <c r="X40" s="1460"/>
      <c r="Y40" s="1460"/>
      <c r="Z40" s="1460"/>
      <c r="AA40" s="1460"/>
      <c r="AB40" s="1460"/>
      <c r="AC40" s="1460"/>
      <c r="AD40" s="1460"/>
      <c r="AE40" s="1460"/>
      <c r="AF40" s="1460"/>
    </row>
    <row r="41" spans="1:32" ht="17.25" customHeight="1">
      <c r="A41" s="402"/>
      <c r="B41" s="402"/>
      <c r="C41" s="1003"/>
      <c r="D41" s="1003"/>
      <c r="E41" s="1004"/>
      <c r="F41" s="1807"/>
      <c r="G41" s="1807"/>
      <c r="H41" s="1807"/>
      <c r="I41" s="1807"/>
      <c r="J41" s="1807"/>
      <c r="K41" s="416"/>
      <c r="L41" s="128"/>
    </row>
    <row r="42" spans="1:32" ht="17.25" customHeight="1">
      <c r="A42" s="402"/>
      <c r="B42" s="402"/>
      <c r="C42" s="1003"/>
      <c r="D42" s="1808" t="s">
        <v>670</v>
      </c>
      <c r="E42" s="1808"/>
      <c r="F42" s="1808"/>
      <c r="G42" s="1005"/>
      <c r="H42" s="1005"/>
      <c r="I42" s="1807"/>
      <c r="J42" s="1807"/>
      <c r="K42" s="416"/>
      <c r="L42" s="128"/>
    </row>
    <row r="43" spans="1:32" ht="17.25" customHeight="1">
      <c r="A43" s="402"/>
      <c r="B43" s="402"/>
      <c r="C43" s="1003"/>
      <c r="D43" s="1808"/>
      <c r="E43" s="1808"/>
      <c r="F43" s="1808"/>
      <c r="G43" s="1005"/>
      <c r="H43" s="1005"/>
      <c r="I43" s="1807"/>
      <c r="J43" s="1807"/>
      <c r="K43" s="416"/>
      <c r="L43" s="128"/>
    </row>
    <row r="44" spans="1:32" ht="17.25" customHeight="1">
      <c r="A44" s="402"/>
      <c r="B44" s="402"/>
      <c r="C44" s="1003"/>
      <c r="D44" s="1808" t="s">
        <v>671</v>
      </c>
      <c r="E44" s="1808"/>
      <c r="F44" s="1808"/>
      <c r="G44" s="1005"/>
      <c r="H44" s="1005"/>
      <c r="I44" s="1807"/>
      <c r="J44" s="1807"/>
      <c r="K44" s="416"/>
      <c r="L44" s="128"/>
    </row>
    <row r="45" spans="1:32" ht="17.25" customHeight="1">
      <c r="A45" s="402"/>
      <c r="B45" s="402"/>
      <c r="C45" s="1003"/>
      <c r="D45" s="1808"/>
      <c r="E45" s="1808"/>
      <c r="F45" s="1808"/>
      <c r="G45" s="1005"/>
      <c r="H45" s="1005"/>
      <c r="I45" s="1807"/>
      <c r="J45" s="1807"/>
      <c r="K45" s="416"/>
      <c r="L45" s="128"/>
    </row>
    <row r="46" spans="1:32" ht="17.25" customHeight="1">
      <c r="A46" s="402"/>
      <c r="B46" s="402"/>
      <c r="C46" s="1003"/>
      <c r="D46" s="1808" t="s">
        <v>668</v>
      </c>
      <c r="E46" s="1808"/>
      <c r="F46" s="1808"/>
      <c r="G46" s="1005"/>
      <c r="H46" s="1005"/>
      <c r="I46" s="1807"/>
      <c r="J46" s="1807"/>
      <c r="K46" s="416"/>
      <c r="L46" s="128"/>
    </row>
    <row r="47" spans="1:32" ht="17.25" customHeight="1">
      <c r="A47" s="402"/>
      <c r="B47" s="402"/>
      <c r="C47" s="1003"/>
      <c r="D47" s="1808"/>
      <c r="E47" s="1808"/>
      <c r="F47" s="1808"/>
      <c r="G47" s="1005"/>
      <c r="H47" s="1005"/>
      <c r="I47" s="1807"/>
      <c r="J47" s="1807"/>
      <c r="K47" s="416"/>
      <c r="L47" s="128"/>
    </row>
    <row r="48" spans="1:32" ht="17.25" customHeight="1">
      <c r="A48" s="402"/>
      <c r="B48" s="402"/>
      <c r="C48" s="1003"/>
      <c r="D48" s="1808"/>
      <c r="E48" s="1808"/>
      <c r="F48" s="1808"/>
      <c r="G48" s="1005"/>
      <c r="H48" s="1005"/>
      <c r="I48" s="1807"/>
      <c r="J48" s="1807"/>
      <c r="K48" s="416"/>
      <c r="L48" s="128"/>
    </row>
    <row r="49" spans="1:32" ht="17.25" customHeight="1">
      <c r="A49" s="402"/>
      <c r="B49" s="402"/>
      <c r="C49" s="1003"/>
      <c r="D49" s="1808" t="s">
        <v>669</v>
      </c>
      <c r="E49" s="1808"/>
      <c r="F49" s="1808"/>
      <c r="G49" s="1005"/>
      <c r="H49" s="1005"/>
      <c r="I49" s="1807"/>
      <c r="J49" s="1807"/>
      <c r="K49" s="416"/>
      <c r="L49" s="128"/>
    </row>
    <row r="50" spans="1:32" ht="17.25" customHeight="1">
      <c r="A50" s="402"/>
      <c r="B50" s="402"/>
      <c r="C50" s="1003"/>
      <c r="D50" s="1808"/>
      <c r="E50" s="1808"/>
      <c r="F50" s="1808"/>
      <c r="G50" s="1005"/>
      <c r="H50" s="1005"/>
      <c r="I50" s="1807"/>
      <c r="J50" s="1807"/>
      <c r="K50" s="416"/>
      <c r="L50" s="128"/>
    </row>
    <row r="51" spans="1:32" ht="17.25" customHeight="1">
      <c r="A51" s="402"/>
      <c r="B51" s="402"/>
      <c r="C51" s="1003"/>
      <c r="D51" s="1808"/>
      <c r="E51" s="1808"/>
      <c r="F51" s="1808"/>
      <c r="G51" s="1005"/>
      <c r="H51" s="1005"/>
      <c r="I51" s="1807"/>
      <c r="J51" s="1807"/>
      <c r="K51" s="416"/>
      <c r="L51" s="128"/>
    </row>
    <row r="52" spans="1:32" ht="17.25" customHeight="1">
      <c r="A52" s="402"/>
      <c r="B52" s="402"/>
      <c r="C52" s="1003"/>
      <c r="D52" s="1808"/>
      <c r="E52" s="1808"/>
      <c r="F52" s="1808"/>
      <c r="G52" s="1005"/>
      <c r="H52" s="1005"/>
      <c r="I52" s="1807"/>
      <c r="J52" s="1807"/>
      <c r="K52" s="416"/>
      <c r="L52" s="128"/>
    </row>
    <row r="53" spans="1:32" s="154" customFormat="1" ht="17.25" customHeight="1">
      <c r="A53" s="454"/>
      <c r="B53" s="402"/>
      <c r="C53" s="1003"/>
      <c r="D53" s="1809" t="s">
        <v>480</v>
      </c>
      <c r="E53" s="1808"/>
      <c r="F53" s="1808"/>
      <c r="G53" s="1005"/>
      <c r="H53" s="1005"/>
      <c r="I53" s="1807"/>
      <c r="J53" s="1807"/>
      <c r="K53" s="417"/>
      <c r="L53" s="153"/>
      <c r="M53" s="1461"/>
      <c r="N53" s="1459"/>
      <c r="O53" s="1459"/>
      <c r="P53" s="1459"/>
      <c r="Q53" s="1459"/>
      <c r="R53" s="1459"/>
      <c r="S53" s="1459"/>
      <c r="T53" s="1459"/>
      <c r="U53" s="1459"/>
      <c r="V53" s="1459"/>
      <c r="W53" s="1459"/>
      <c r="X53" s="1459"/>
      <c r="Y53" s="1459"/>
      <c r="Z53" s="1459"/>
      <c r="AA53" s="1459"/>
      <c r="AB53" s="1459"/>
      <c r="AC53" s="1459"/>
      <c r="AD53" s="1459"/>
      <c r="AE53" s="1459"/>
      <c r="AF53" s="1459"/>
    </row>
    <row r="54" spans="1:32" ht="17.25" customHeight="1">
      <c r="A54" s="402"/>
      <c r="B54" s="402"/>
      <c r="C54" s="1003"/>
      <c r="D54" s="1808"/>
      <c r="E54" s="1808"/>
      <c r="F54" s="1808"/>
      <c r="G54" s="1005"/>
      <c r="H54" s="1005"/>
      <c r="I54" s="1807"/>
      <c r="J54" s="1807"/>
      <c r="K54" s="416"/>
      <c r="L54" s="128"/>
    </row>
    <row r="55" spans="1:32" ht="17.25" customHeight="1">
      <c r="A55" s="402"/>
      <c r="B55" s="402"/>
      <c r="C55" s="1003"/>
      <c r="D55" s="1808"/>
      <c r="E55" s="1808"/>
      <c r="F55" s="1808"/>
      <c r="G55" s="1005"/>
      <c r="H55" s="1005"/>
      <c r="I55" s="1807"/>
      <c r="J55" s="1807"/>
      <c r="K55" s="416"/>
      <c r="L55" s="128"/>
    </row>
    <row r="56" spans="1:32" ht="5.25" customHeight="1">
      <c r="A56" s="402"/>
      <c r="B56" s="402"/>
      <c r="C56" s="1003"/>
      <c r="D56" s="1005"/>
      <c r="E56" s="1005"/>
      <c r="F56" s="1005"/>
      <c r="G56" s="1005"/>
      <c r="H56" s="1005"/>
      <c r="I56" s="1807"/>
      <c r="J56" s="1807"/>
      <c r="K56" s="416"/>
      <c r="L56" s="128"/>
    </row>
    <row r="57" spans="1:32" ht="18.75" customHeight="1">
      <c r="A57" s="402"/>
      <c r="B57" s="402"/>
      <c r="C57" s="1003"/>
      <c r="D57" s="1003"/>
      <c r="E57" s="1004"/>
      <c r="F57" s="1807"/>
      <c r="G57" s="1807"/>
      <c r="H57" s="1807"/>
      <c r="I57" s="1807"/>
      <c r="J57" s="1807"/>
      <c r="K57" s="416"/>
      <c r="L57" s="128"/>
    </row>
    <row r="58" spans="1:32" ht="18.75" customHeight="1">
      <c r="A58" s="402"/>
      <c r="B58" s="402"/>
      <c r="C58" s="1801" t="s">
        <v>672</v>
      </c>
      <c r="D58" s="1801"/>
      <c r="E58" s="1801"/>
      <c r="F58" s="1801"/>
      <c r="G58" s="1801"/>
      <c r="H58" s="1801"/>
      <c r="I58" s="1801"/>
      <c r="J58" s="1801"/>
      <c r="K58" s="911"/>
      <c r="L58" s="128"/>
    </row>
    <row r="59" spans="1:32" ht="11.25" customHeight="1">
      <c r="A59" s="402"/>
      <c r="B59" s="402"/>
      <c r="C59" s="1802" t="s">
        <v>701</v>
      </c>
      <c r="D59" s="1801"/>
      <c r="E59" s="1801"/>
      <c r="F59" s="1801"/>
      <c r="G59" s="1801"/>
      <c r="H59" s="1801"/>
      <c r="I59" s="1801"/>
      <c r="J59" s="1801"/>
      <c r="K59" s="1803"/>
      <c r="L59" s="128"/>
    </row>
    <row r="60" spans="1:32" ht="13.5" customHeight="1">
      <c r="A60" s="402"/>
      <c r="B60" s="402"/>
      <c r="C60" s="1804"/>
      <c r="D60" s="1805"/>
      <c r="E60" s="1805"/>
      <c r="F60" s="161"/>
      <c r="G60" s="162"/>
      <c r="H60" s="162"/>
      <c r="I60" s="1806">
        <v>41913</v>
      </c>
      <c r="J60" s="1806"/>
      <c r="K60" s="550">
        <v>21</v>
      </c>
      <c r="L60" s="128"/>
    </row>
    <row r="64" spans="1:32" ht="8.25" customHeight="1"/>
    <row r="66" spans="11:11" ht="9" customHeight="1"/>
    <row r="67" spans="11:11" ht="8.25" customHeight="1">
      <c r="K67" s="163"/>
    </row>
    <row r="68" spans="11:11" ht="9.75" customHeight="1"/>
  </sheetData>
  <mergeCells count="30">
    <mergeCell ref="C4:J4"/>
    <mergeCell ref="C7:D7"/>
    <mergeCell ref="F41:H41"/>
    <mergeCell ref="I41:J41"/>
    <mergeCell ref="I42:J42"/>
    <mergeCell ref="D42:F43"/>
    <mergeCell ref="D44:F45"/>
    <mergeCell ref="D46:F48"/>
    <mergeCell ref="D49:F52"/>
    <mergeCell ref="D53:F55"/>
    <mergeCell ref="I43:J43"/>
    <mergeCell ref="I44:J44"/>
    <mergeCell ref="I45:J45"/>
    <mergeCell ref="I46:J46"/>
    <mergeCell ref="I47:J47"/>
    <mergeCell ref="I48:J48"/>
    <mergeCell ref="I49:J49"/>
    <mergeCell ref="I50:J50"/>
    <mergeCell ref="I51:J51"/>
    <mergeCell ref="I52:J52"/>
    <mergeCell ref="I53:J53"/>
    <mergeCell ref="I54:J54"/>
    <mergeCell ref="C58:J58"/>
    <mergeCell ref="C59:K59"/>
    <mergeCell ref="C60:E60"/>
    <mergeCell ref="I60:J60"/>
    <mergeCell ref="I55:J55"/>
    <mergeCell ref="I56:J56"/>
    <mergeCell ref="F57:H57"/>
    <mergeCell ref="I57:J57"/>
  </mergeCells>
  <conditionalFormatting sqref="F9:F39">
    <cfRule type="top10" dxfId="5" priority="5" bottom="1" rank="1"/>
    <cfRule type="top10" dxfId="4" priority="6" rank="1"/>
  </conditionalFormatting>
  <conditionalFormatting sqref="E9:E38">
    <cfRule type="top10" dxfId="3" priority="3" bottom="1" rank="3"/>
    <cfRule type="top10" dxfId="2" priority="4" rank="2"/>
  </conditionalFormatting>
  <conditionalFormatting sqref="I9:I25">
    <cfRule type="top10" dxfId="1" priority="2" rank="2"/>
  </conditionalFormatting>
  <conditionalFormatting sqref="M9:M25">
    <cfRule type="top10" dxfId="0" priority="1" rank="5"/>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Folha8" enableFormatConditionsCalculation="0">
    <tabColor theme="9"/>
  </sheetPr>
  <dimension ref="A1:R68"/>
  <sheetViews>
    <sheetView showRuler="0" workbookViewId="0"/>
  </sheetViews>
  <sheetFormatPr defaultRowHeight="12.75"/>
  <cols>
    <col min="1" max="1" width="1" customWidth="1"/>
    <col min="2" max="2" width="2.5703125" customWidth="1"/>
    <col min="3" max="3" width="3" customWidth="1"/>
    <col min="4" max="4" width="16.7109375" customWidth="1"/>
    <col min="5" max="5" width="0.5703125" customWidth="1"/>
    <col min="6" max="6" width="13" customWidth="1"/>
    <col min="7" max="7" width="5.140625" customWidth="1"/>
    <col min="8" max="8" width="2.5703125" customWidth="1"/>
    <col min="9" max="9" width="15.28515625" customWidth="1"/>
    <col min="10" max="10" width="5.28515625" customWidth="1"/>
    <col min="11" max="11" width="10.140625" customWidth="1"/>
    <col min="12" max="12" width="20.7109375" customWidth="1"/>
    <col min="13" max="13" width="2.7109375" customWidth="1"/>
    <col min="14" max="14" width="2.42578125" customWidth="1"/>
    <col min="15" max="15" width="1" customWidth="1"/>
    <col min="17" max="17" width="13" customWidth="1"/>
  </cols>
  <sheetData>
    <row r="1" spans="1:17" ht="13.5" customHeight="1">
      <c r="A1" s="4"/>
      <c r="B1" s="262"/>
      <c r="C1" s="262"/>
      <c r="D1" s="262"/>
      <c r="E1" s="261"/>
      <c r="F1" s="1558" t="s">
        <v>43</v>
      </c>
      <c r="G1" s="1558"/>
      <c r="H1" s="1558"/>
      <c r="I1" s="8"/>
      <c r="J1" s="8"/>
      <c r="K1" s="8"/>
      <c r="L1" s="8"/>
      <c r="M1" s="8"/>
      <c r="N1" s="8"/>
      <c r="O1" s="8"/>
    </row>
    <row r="2" spans="1:17" ht="13.5" customHeight="1">
      <c r="A2" s="4"/>
      <c r="B2" s="268"/>
      <c r="C2" s="1564"/>
      <c r="D2" s="1564"/>
      <c r="E2" s="1564"/>
      <c r="F2" s="1564"/>
      <c r="G2" s="1564"/>
      <c r="H2" s="8"/>
      <c r="I2" s="8"/>
      <c r="J2" s="8"/>
      <c r="K2" s="8"/>
      <c r="L2" s="8"/>
      <c r="M2" s="8"/>
      <c r="N2" s="8"/>
      <c r="O2" s="8"/>
    </row>
    <row r="3" spans="1:17">
      <c r="A3" s="4"/>
      <c r="B3" s="269"/>
      <c r="C3" s="1564"/>
      <c r="D3" s="1564"/>
      <c r="E3" s="1564"/>
      <c r="F3" s="1564"/>
      <c r="G3" s="1564"/>
      <c r="H3" s="1"/>
      <c r="I3" s="8"/>
      <c r="J3" s="8"/>
      <c r="K3" s="8"/>
      <c r="L3" s="8"/>
      <c r="M3" s="8"/>
      <c r="N3" s="8"/>
      <c r="O3" s="4"/>
    </row>
    <row r="4" spans="1:17" ht="12.75" customHeight="1">
      <c r="A4" s="4"/>
      <c r="B4" s="271"/>
      <c r="C4" s="1556" t="s">
        <v>48</v>
      </c>
      <c r="D4" s="1557"/>
      <c r="E4" s="1557"/>
      <c r="F4" s="1557"/>
      <c r="G4" s="1557"/>
      <c r="H4" s="1557"/>
      <c r="I4" s="8"/>
      <c r="J4" s="8"/>
      <c r="K4" s="8"/>
      <c r="L4" s="8"/>
      <c r="M4" s="22"/>
      <c r="N4" s="8"/>
      <c r="O4" s="4"/>
    </row>
    <row r="5" spans="1:17" s="12" customFormat="1" ht="16.5" customHeight="1">
      <c r="A5" s="11"/>
      <c r="B5" s="270"/>
      <c r="C5" s="1557"/>
      <c r="D5" s="1557"/>
      <c r="E5" s="1557"/>
      <c r="F5" s="1557"/>
      <c r="G5" s="1557"/>
      <c r="H5" s="1557"/>
      <c r="I5" s="8"/>
      <c r="J5" s="8"/>
      <c r="K5" s="8"/>
      <c r="L5" s="8"/>
      <c r="M5" s="22"/>
      <c r="N5" s="8"/>
      <c r="O5" s="11"/>
    </row>
    <row r="6" spans="1:17" ht="11.25" customHeight="1">
      <c r="A6" s="4"/>
      <c r="B6" s="271"/>
      <c r="C6" s="1557"/>
      <c r="D6" s="1557"/>
      <c r="E6" s="1557"/>
      <c r="F6" s="1557"/>
      <c r="G6" s="1557"/>
      <c r="H6" s="1557"/>
      <c r="I6" s="8"/>
      <c r="J6" s="8"/>
      <c r="K6" s="8"/>
      <c r="L6" s="8"/>
      <c r="M6" s="22"/>
      <c r="N6" s="8"/>
      <c r="O6" s="4"/>
    </row>
    <row r="7" spans="1:17" ht="11.25" customHeight="1">
      <c r="A7" s="4"/>
      <c r="B7" s="271"/>
      <c r="C7" s="1557"/>
      <c r="D7" s="1557"/>
      <c r="E7" s="1557"/>
      <c r="F7" s="1557"/>
      <c r="G7" s="1557"/>
      <c r="H7" s="1557"/>
      <c r="I7" s="8"/>
      <c r="J7" s="8"/>
      <c r="K7" s="8"/>
      <c r="L7" s="8"/>
      <c r="M7" s="22"/>
      <c r="N7" s="8"/>
      <c r="O7" s="4"/>
    </row>
    <row r="8" spans="1:17" ht="117" customHeight="1">
      <c r="A8" s="4"/>
      <c r="B8" s="271"/>
      <c r="C8" s="1557"/>
      <c r="D8" s="1557"/>
      <c r="E8" s="1557"/>
      <c r="F8" s="1557"/>
      <c r="G8" s="1557"/>
      <c r="H8" s="1557"/>
      <c r="I8" s="8"/>
      <c r="J8" s="8"/>
      <c r="K8" s="8"/>
      <c r="L8" s="8"/>
      <c r="M8" s="22"/>
      <c r="N8" s="8"/>
      <c r="O8" s="4"/>
    </row>
    <row r="9" spans="1:17" ht="10.5" customHeight="1">
      <c r="A9" s="4"/>
      <c r="B9" s="271"/>
      <c r="C9" s="1557"/>
      <c r="D9" s="1557"/>
      <c r="E9" s="1557"/>
      <c r="F9" s="1557"/>
      <c r="G9" s="1557"/>
      <c r="H9" s="1557"/>
      <c r="I9" s="8"/>
      <c r="J9" s="8"/>
      <c r="K9" s="8"/>
      <c r="L9" s="8"/>
      <c r="M9" s="22"/>
      <c r="N9" s="5"/>
      <c r="O9" s="4"/>
    </row>
    <row r="10" spans="1:17" ht="11.25" customHeight="1">
      <c r="A10" s="4"/>
      <c r="B10" s="271"/>
      <c r="C10" s="1557"/>
      <c r="D10" s="1557"/>
      <c r="E10" s="1557"/>
      <c r="F10" s="1557"/>
      <c r="G10" s="1557"/>
      <c r="H10" s="1557"/>
      <c r="I10" s="8"/>
      <c r="J10" s="8"/>
      <c r="K10" s="8"/>
      <c r="L10" s="8"/>
      <c r="M10" s="22"/>
      <c r="N10" s="5"/>
      <c r="O10" s="4"/>
      <c r="Q10" s="7"/>
    </row>
    <row r="11" spans="1:17" ht="3.75" customHeight="1">
      <c r="A11" s="4"/>
      <c r="B11" s="271"/>
      <c r="C11" s="1557"/>
      <c r="D11" s="1557"/>
      <c r="E11" s="1557"/>
      <c r="F11" s="1557"/>
      <c r="G11" s="1557"/>
      <c r="H11" s="1557"/>
      <c r="I11" s="8"/>
      <c r="J11" s="8"/>
      <c r="K11" s="8"/>
      <c r="L11" s="8"/>
      <c r="M11" s="22"/>
      <c r="N11" s="5"/>
      <c r="O11" s="4"/>
    </row>
    <row r="12" spans="1:17" ht="11.25" customHeight="1">
      <c r="A12" s="4"/>
      <c r="B12" s="271"/>
      <c r="C12" s="1557"/>
      <c r="D12" s="1557"/>
      <c r="E12" s="1557"/>
      <c r="F12" s="1557"/>
      <c r="G12" s="1557"/>
      <c r="H12" s="1557"/>
      <c r="I12" s="8"/>
      <c r="J12" s="8"/>
      <c r="K12" s="8"/>
      <c r="L12" s="8"/>
      <c r="M12" s="22"/>
      <c r="N12" s="5"/>
      <c r="O12" s="4"/>
    </row>
    <row r="13" spans="1:17" ht="11.25" customHeight="1">
      <c r="A13" s="4"/>
      <c r="B13" s="271"/>
      <c r="C13" s="1557"/>
      <c r="D13" s="1557"/>
      <c r="E13" s="1557"/>
      <c r="F13" s="1557"/>
      <c r="G13" s="1557"/>
      <c r="H13" s="1557"/>
      <c r="I13" s="8"/>
      <c r="J13" s="8"/>
      <c r="K13" s="8"/>
      <c r="L13" s="8"/>
      <c r="M13" s="22"/>
      <c r="N13" s="5"/>
      <c r="O13" s="4"/>
    </row>
    <row r="14" spans="1:17" ht="15.75" customHeight="1">
      <c r="A14" s="4"/>
      <c r="B14" s="271"/>
      <c r="C14" s="1557"/>
      <c r="D14" s="1557"/>
      <c r="E14" s="1557"/>
      <c r="F14" s="1557"/>
      <c r="G14" s="1557"/>
      <c r="H14" s="1557"/>
      <c r="I14" s="8"/>
      <c r="J14" s="8"/>
      <c r="K14" s="8"/>
      <c r="L14" s="8"/>
      <c r="M14" s="22"/>
      <c r="N14" s="5"/>
      <c r="O14" s="4"/>
    </row>
    <row r="15" spans="1:17" ht="22.5" customHeight="1">
      <c r="A15" s="4"/>
      <c r="B15" s="271"/>
      <c r="C15" s="1557"/>
      <c r="D15" s="1557"/>
      <c r="E15" s="1557"/>
      <c r="F15" s="1557"/>
      <c r="G15" s="1557"/>
      <c r="H15" s="1557"/>
      <c r="I15" s="8"/>
      <c r="J15" s="8"/>
      <c r="K15" s="8"/>
      <c r="L15" s="8"/>
      <c r="M15" s="22"/>
      <c r="N15" s="5"/>
      <c r="O15" s="4"/>
    </row>
    <row r="16" spans="1:17" ht="11.25" customHeight="1">
      <c r="A16" s="4"/>
      <c r="B16" s="271"/>
      <c r="C16" s="1557"/>
      <c r="D16" s="1557"/>
      <c r="E16" s="1557"/>
      <c r="F16" s="1557"/>
      <c r="G16" s="1557"/>
      <c r="H16" s="1557"/>
      <c r="I16" s="8"/>
      <c r="J16" s="8"/>
      <c r="K16" s="8"/>
      <c r="L16" s="8"/>
      <c r="M16" s="22"/>
      <c r="N16" s="5"/>
      <c r="O16" s="4"/>
    </row>
    <row r="17" spans="1:18" ht="11.25" customHeight="1">
      <c r="A17" s="4"/>
      <c r="B17" s="271"/>
      <c r="C17" s="1557"/>
      <c r="D17" s="1557"/>
      <c r="E17" s="1557"/>
      <c r="F17" s="1557"/>
      <c r="G17" s="1557"/>
      <c r="H17" s="1557"/>
      <c r="I17" s="8"/>
      <c r="J17" s="8"/>
      <c r="K17" s="8"/>
      <c r="L17" s="8"/>
      <c r="M17" s="22"/>
      <c r="N17" s="5"/>
      <c r="O17" s="4"/>
    </row>
    <row r="18" spans="1:18" ht="11.25" customHeight="1">
      <c r="A18" s="4"/>
      <c r="B18" s="271"/>
      <c r="C18" s="1557"/>
      <c r="D18" s="1557"/>
      <c r="E18" s="1557"/>
      <c r="F18" s="1557"/>
      <c r="G18" s="1557"/>
      <c r="H18" s="1557"/>
      <c r="I18" s="10"/>
      <c r="J18" s="10"/>
      <c r="K18" s="10"/>
      <c r="L18" s="10"/>
      <c r="M18" s="10"/>
      <c r="N18" s="5"/>
      <c r="O18" s="4"/>
    </row>
    <row r="19" spans="1:18" ht="11.25" customHeight="1">
      <c r="A19" s="4"/>
      <c r="B19" s="271"/>
      <c r="C19" s="1557"/>
      <c r="D19" s="1557"/>
      <c r="E19" s="1557"/>
      <c r="F19" s="1557"/>
      <c r="G19" s="1557"/>
      <c r="H19" s="1557"/>
      <c r="I19" s="23"/>
      <c r="J19" s="23"/>
      <c r="K19" s="23"/>
      <c r="L19" s="23"/>
      <c r="M19" s="23"/>
      <c r="N19" s="5"/>
      <c r="O19" s="4"/>
    </row>
    <row r="20" spans="1:18" ht="11.25" customHeight="1">
      <c r="A20" s="4"/>
      <c r="B20" s="271"/>
      <c r="C20" s="1557"/>
      <c r="D20" s="1557"/>
      <c r="E20" s="1557"/>
      <c r="F20" s="1557"/>
      <c r="G20" s="1557"/>
      <c r="H20" s="1557"/>
      <c r="I20" s="16"/>
      <c r="J20" s="16"/>
      <c r="K20" s="16"/>
      <c r="L20" s="16"/>
      <c r="M20" s="16"/>
      <c r="N20" s="5"/>
      <c r="O20" s="4"/>
    </row>
    <row r="21" spans="1:18" ht="11.25" customHeight="1">
      <c r="A21" s="4"/>
      <c r="B21" s="271"/>
      <c r="C21" s="1557"/>
      <c r="D21" s="1557"/>
      <c r="E21" s="1557"/>
      <c r="F21" s="1557"/>
      <c r="G21" s="1557"/>
      <c r="H21" s="1557"/>
      <c r="I21" s="16"/>
      <c r="J21" s="16"/>
      <c r="K21" s="16"/>
      <c r="L21" s="16"/>
      <c r="M21" s="16"/>
      <c r="N21" s="5"/>
      <c r="O21" s="4"/>
    </row>
    <row r="22" spans="1:18" ht="12" customHeight="1">
      <c r="A22" s="4"/>
      <c r="B22" s="271"/>
      <c r="C22" s="35"/>
      <c r="D22" s="35"/>
      <c r="E22" s="35"/>
      <c r="F22" s="35"/>
      <c r="G22" s="35"/>
      <c r="H22" s="35"/>
      <c r="I22" s="18"/>
      <c r="J22" s="18"/>
      <c r="K22" s="18"/>
      <c r="L22" s="18"/>
      <c r="M22" s="18"/>
      <c r="N22" s="5"/>
      <c r="O22" s="4"/>
    </row>
    <row r="23" spans="1:18" ht="27.75" customHeight="1">
      <c r="A23" s="4"/>
      <c r="B23" s="271"/>
      <c r="C23" s="35"/>
      <c r="D23" s="35"/>
      <c r="E23" s="35"/>
      <c r="F23" s="35"/>
      <c r="G23" s="35"/>
      <c r="H23" s="35"/>
      <c r="I23" s="16"/>
      <c r="J23" s="16"/>
      <c r="K23" s="16"/>
      <c r="L23" s="16"/>
      <c r="M23" s="16"/>
      <c r="N23" s="5"/>
      <c r="O23" s="4"/>
    </row>
    <row r="24" spans="1:18" ht="18" customHeight="1">
      <c r="A24" s="4"/>
      <c r="B24" s="271"/>
      <c r="C24" s="14"/>
      <c r="D24" s="18"/>
      <c r="E24" s="20"/>
      <c r="F24" s="18"/>
      <c r="G24" s="15"/>
      <c r="H24" s="18"/>
      <c r="I24" s="18"/>
      <c r="J24" s="18"/>
      <c r="K24" s="18"/>
      <c r="L24" s="18"/>
      <c r="M24" s="18"/>
      <c r="N24" s="5"/>
      <c r="O24" s="4"/>
    </row>
    <row r="25" spans="1:18" ht="18" customHeight="1">
      <c r="A25" s="4"/>
      <c r="B25" s="271"/>
      <c r="C25" s="17"/>
      <c r="D25" s="18"/>
      <c r="E25" s="13"/>
      <c r="F25" s="16"/>
      <c r="G25" s="15"/>
      <c r="H25" s="16"/>
      <c r="I25" s="16"/>
      <c r="J25" s="16"/>
      <c r="K25" s="16"/>
      <c r="L25" s="16"/>
      <c r="M25" s="16"/>
      <c r="N25" s="5"/>
      <c r="O25" s="4"/>
    </row>
    <row r="26" spans="1:18">
      <c r="A26" s="4"/>
      <c r="B26" s="271"/>
      <c r="C26" s="17"/>
      <c r="D26" s="18"/>
      <c r="E26" s="13"/>
      <c r="F26" s="16"/>
      <c r="G26" s="15"/>
      <c r="H26" s="16"/>
      <c r="I26" s="16"/>
      <c r="J26" s="16"/>
      <c r="K26" s="16"/>
      <c r="L26" s="16"/>
      <c r="M26" s="16"/>
      <c r="N26" s="5"/>
      <c r="O26" s="4"/>
    </row>
    <row r="27" spans="1:18" ht="13.5" customHeight="1">
      <c r="A27" s="4"/>
      <c r="B27" s="271"/>
      <c r="C27" s="17"/>
      <c r="D27" s="18"/>
      <c r="E27" s="13"/>
      <c r="F27" s="16"/>
      <c r="G27" s="15"/>
      <c r="H27" s="363"/>
      <c r="I27" s="364" t="s">
        <v>42</v>
      </c>
      <c r="J27" s="365"/>
      <c r="K27" s="365"/>
      <c r="L27" s="366"/>
      <c r="M27" s="366"/>
      <c r="N27" s="5"/>
      <c r="O27" s="4"/>
    </row>
    <row r="28" spans="1:18" ht="10.5" customHeight="1">
      <c r="A28" s="4"/>
      <c r="B28" s="271"/>
      <c r="C28" s="14"/>
      <c r="D28" s="18"/>
      <c r="E28" s="20"/>
      <c r="F28" s="18"/>
      <c r="G28" s="15"/>
      <c r="H28" s="18"/>
      <c r="I28" s="367"/>
      <c r="J28" s="367"/>
      <c r="K28" s="367"/>
      <c r="L28" s="367"/>
      <c r="M28" s="549"/>
      <c r="N28" s="368"/>
      <c r="O28" s="4"/>
    </row>
    <row r="29" spans="1:18" ht="16.5" customHeight="1">
      <c r="A29" s="4"/>
      <c r="B29" s="271"/>
      <c r="C29" s="14"/>
      <c r="D29" s="18"/>
      <c r="E29" s="20"/>
      <c r="F29" s="18"/>
      <c r="G29" s="15"/>
      <c r="H29" s="18"/>
      <c r="I29" s="18" t="s">
        <v>389</v>
      </c>
      <c r="J29" s="18"/>
      <c r="K29" s="18"/>
      <c r="L29" s="18"/>
      <c r="M29" s="549"/>
      <c r="N29" s="369"/>
      <c r="O29" s="4"/>
    </row>
    <row r="30" spans="1:18" ht="10.5" customHeight="1">
      <c r="A30" s="4"/>
      <c r="B30" s="271"/>
      <c r="C30" s="14"/>
      <c r="D30" s="18"/>
      <c r="E30" s="20"/>
      <c r="F30" s="18"/>
      <c r="G30" s="15"/>
      <c r="H30" s="18"/>
      <c r="I30" s="18"/>
      <c r="J30" s="18"/>
      <c r="K30" s="18"/>
      <c r="L30" s="18"/>
      <c r="M30" s="549"/>
      <c r="N30" s="369"/>
      <c r="O30" s="4"/>
      <c r="P30" s="124"/>
      <c r="Q30" s="124"/>
      <c r="R30" s="124"/>
    </row>
    <row r="31" spans="1:18" ht="16.5" customHeight="1">
      <c r="A31" s="4"/>
      <c r="B31" s="271"/>
      <c r="C31" s="17"/>
      <c r="D31" s="18"/>
      <c r="E31" s="13"/>
      <c r="F31" s="16"/>
      <c r="G31" s="15"/>
      <c r="H31" s="16"/>
      <c r="I31" s="1555" t="s">
        <v>46</v>
      </c>
      <c r="J31" s="1555"/>
      <c r="K31" s="1562">
        <f>+capa!H25</f>
        <v>41913</v>
      </c>
      <c r="L31" s="1563"/>
      <c r="M31" s="549"/>
      <c r="N31" s="370"/>
      <c r="O31" s="4"/>
      <c r="P31" s="124"/>
      <c r="Q31" s="124"/>
      <c r="R31" s="124"/>
    </row>
    <row r="32" spans="1:18" ht="10.5" customHeight="1">
      <c r="A32" s="4"/>
      <c r="B32" s="271"/>
      <c r="C32" s="17"/>
      <c r="D32" s="18"/>
      <c r="E32" s="13"/>
      <c r="F32" s="16"/>
      <c r="G32" s="15"/>
      <c r="H32" s="16"/>
      <c r="I32" s="256"/>
      <c r="J32" s="256"/>
      <c r="K32" s="255"/>
      <c r="L32" s="255"/>
      <c r="M32" s="549"/>
      <c r="N32" s="370"/>
      <c r="O32" s="4"/>
      <c r="P32" s="124"/>
      <c r="Q32" s="124"/>
      <c r="R32" s="124"/>
    </row>
    <row r="33" spans="1:18" ht="16.5" customHeight="1">
      <c r="A33" s="4"/>
      <c r="B33" s="271"/>
      <c r="C33" s="14"/>
      <c r="D33" s="18"/>
      <c r="E33" s="20"/>
      <c r="F33" s="18"/>
      <c r="G33" s="15"/>
      <c r="H33" s="18"/>
      <c r="I33" s="1561" t="s">
        <v>265</v>
      </c>
      <c r="J33" s="1559"/>
      <c r="K33" s="1559"/>
      <c r="L33" s="1559"/>
      <c r="M33" s="549"/>
      <c r="N33" s="369"/>
      <c r="O33" s="4"/>
      <c r="P33" s="124"/>
      <c r="Q33" s="124"/>
      <c r="R33" s="124"/>
    </row>
    <row r="34" spans="1:18" ht="14.25" customHeight="1">
      <c r="A34" s="4"/>
      <c r="B34" s="271"/>
      <c r="C34" s="14"/>
      <c r="D34" s="18"/>
      <c r="E34" s="20"/>
      <c r="F34" s="18"/>
      <c r="G34" s="15"/>
      <c r="H34" s="18"/>
      <c r="I34" s="217" t="s">
        <v>266</v>
      </c>
      <c r="J34" s="253"/>
      <c r="K34" s="253"/>
      <c r="L34" s="253"/>
      <c r="M34" s="549"/>
      <c r="N34" s="369"/>
      <c r="O34" s="4"/>
    </row>
    <row r="35" spans="1:18" s="124" customFormat="1" ht="14.25" customHeight="1">
      <c r="A35" s="4"/>
      <c r="B35" s="271"/>
      <c r="C35" s="14"/>
      <c r="D35" s="18"/>
      <c r="E35" s="20"/>
      <c r="F35" s="18"/>
      <c r="G35" s="430"/>
      <c r="H35" s="18"/>
      <c r="I35" s="217" t="s">
        <v>330</v>
      </c>
      <c r="J35" s="429"/>
      <c r="K35" s="429"/>
      <c r="L35" s="429"/>
      <c r="M35" s="549"/>
      <c r="N35" s="369"/>
      <c r="O35" s="4"/>
    </row>
    <row r="36" spans="1:18" ht="20.25" customHeight="1">
      <c r="A36" s="4"/>
      <c r="B36" s="271"/>
      <c r="C36" s="17"/>
      <c r="D36" s="18"/>
      <c r="E36" s="13"/>
      <c r="F36" s="16"/>
      <c r="G36" s="15"/>
      <c r="H36" s="16"/>
      <c r="I36" s="1565" t="s">
        <v>267</v>
      </c>
      <c r="J36" s="1565"/>
      <c r="K36" s="1565"/>
      <c r="L36" s="1565"/>
      <c r="M36" s="549"/>
      <c r="N36" s="370"/>
      <c r="O36" s="4"/>
    </row>
    <row r="37" spans="1:18" ht="12.75" customHeight="1">
      <c r="A37" s="4"/>
      <c r="B37" s="271"/>
      <c r="C37" s="17"/>
      <c r="D37" s="18"/>
      <c r="E37" s="13"/>
      <c r="F37" s="16"/>
      <c r="G37" s="15"/>
      <c r="H37" s="16"/>
      <c r="I37" s="254" t="s">
        <v>268</v>
      </c>
      <c r="J37" s="254"/>
      <c r="K37" s="254"/>
      <c r="L37" s="254"/>
      <c r="M37" s="549"/>
      <c r="N37" s="370"/>
      <c r="O37" s="4"/>
    </row>
    <row r="38" spans="1:18" ht="12.75" customHeight="1">
      <c r="A38" s="4"/>
      <c r="B38" s="271"/>
      <c r="C38" s="17"/>
      <c r="D38" s="18"/>
      <c r="E38" s="13"/>
      <c r="F38" s="16"/>
      <c r="G38" s="15"/>
      <c r="H38" s="16"/>
      <c r="I38" s="1565" t="s">
        <v>303</v>
      </c>
      <c r="J38" s="1565"/>
      <c r="K38" s="1565"/>
      <c r="L38" s="1565"/>
      <c r="M38" s="549"/>
      <c r="N38" s="370"/>
      <c r="O38" s="4"/>
    </row>
    <row r="39" spans="1:18" ht="17.25" customHeight="1">
      <c r="A39" s="4"/>
      <c r="B39" s="271"/>
      <c r="C39" s="14"/>
      <c r="D39" s="18"/>
      <c r="E39" s="20"/>
      <c r="F39" s="18"/>
      <c r="G39" s="15"/>
      <c r="H39" s="18"/>
      <c r="I39" s="1567" t="s">
        <v>433</v>
      </c>
      <c r="J39" s="1565"/>
      <c r="K39" s="1565"/>
      <c r="L39" s="1565"/>
      <c r="M39" s="549"/>
      <c r="N39" s="369"/>
      <c r="O39" s="4"/>
    </row>
    <row r="40" spans="1:18" ht="15" customHeight="1">
      <c r="A40" s="4"/>
      <c r="B40" s="271"/>
      <c r="C40" s="17"/>
      <c r="D40" s="18"/>
      <c r="E40" s="13"/>
      <c r="F40" s="16"/>
      <c r="G40" s="15"/>
      <c r="H40" s="16"/>
      <c r="I40" s="1567" t="s">
        <v>302</v>
      </c>
      <c r="J40" s="1565"/>
      <c r="K40" s="1565"/>
      <c r="L40" s="1565"/>
      <c r="M40" s="549"/>
      <c r="N40" s="370"/>
      <c r="O40" s="4"/>
    </row>
    <row r="41" spans="1:18" ht="10.5" customHeight="1">
      <c r="A41" s="4"/>
      <c r="B41" s="271"/>
      <c r="C41" s="17"/>
      <c r="D41" s="18"/>
      <c r="E41" s="13"/>
      <c r="F41" s="16"/>
      <c r="G41" s="15"/>
      <c r="H41" s="16"/>
      <c r="I41" s="254"/>
      <c r="J41" s="254"/>
      <c r="K41" s="254"/>
      <c r="L41" s="254"/>
      <c r="M41" s="549"/>
      <c r="N41" s="370"/>
      <c r="O41" s="4"/>
    </row>
    <row r="42" spans="1:18" ht="16.5" customHeight="1">
      <c r="A42" s="4"/>
      <c r="B42" s="271"/>
      <c r="C42" s="17"/>
      <c r="D42" s="18"/>
      <c r="E42" s="13"/>
      <c r="F42" s="16"/>
      <c r="G42" s="15"/>
      <c r="H42" s="16"/>
      <c r="I42" s="1560" t="s">
        <v>51</v>
      </c>
      <c r="J42" s="1555"/>
      <c r="K42" s="1555"/>
      <c r="L42" s="1555"/>
      <c r="M42" s="549"/>
      <c r="N42" s="370"/>
      <c r="O42" s="4"/>
    </row>
    <row r="43" spans="1:18" ht="10.5" customHeight="1">
      <c r="A43" s="4"/>
      <c r="B43" s="271"/>
      <c r="C43" s="14"/>
      <c r="D43" s="18"/>
      <c r="E43" s="20"/>
      <c r="F43" s="18"/>
      <c r="G43" s="15"/>
      <c r="H43" s="18"/>
      <c r="I43" s="1566"/>
      <c r="J43" s="1566"/>
      <c r="K43" s="1566"/>
      <c r="L43" s="1566"/>
      <c r="M43" s="549"/>
      <c r="N43" s="369"/>
      <c r="O43" s="4"/>
    </row>
    <row r="44" spans="1:18" ht="16.5" customHeight="1">
      <c r="A44" s="4"/>
      <c r="B44" s="271"/>
      <c r="C44" s="17"/>
      <c r="D44" s="18"/>
      <c r="E44" s="13"/>
      <c r="F44" s="16"/>
      <c r="G44" s="15"/>
      <c r="H44" s="16"/>
      <c r="I44" s="1559" t="s">
        <v>23</v>
      </c>
      <c r="J44" s="1559"/>
      <c r="K44" s="1559"/>
      <c r="L44" s="1559"/>
      <c r="M44" s="549"/>
      <c r="N44" s="370"/>
      <c r="O44" s="4"/>
    </row>
    <row r="45" spans="1:18" ht="10.5" customHeight="1">
      <c r="A45" s="4"/>
      <c r="B45" s="271"/>
      <c r="C45" s="17"/>
      <c r="D45" s="18"/>
      <c r="E45" s="13"/>
      <c r="F45" s="16"/>
      <c r="G45" s="15"/>
      <c r="H45" s="16"/>
      <c r="I45" s="253"/>
      <c r="J45" s="253"/>
      <c r="K45" s="253"/>
      <c r="L45" s="253"/>
      <c r="M45" s="549"/>
      <c r="N45" s="370"/>
      <c r="O45" s="4"/>
    </row>
    <row r="46" spans="1:18" ht="16.5" customHeight="1">
      <c r="A46" s="4"/>
      <c r="B46" s="271"/>
      <c r="C46" s="14"/>
      <c r="D46" s="18"/>
      <c r="E46" s="20"/>
      <c r="F46" s="18"/>
      <c r="G46" s="15"/>
      <c r="H46" s="18"/>
      <c r="I46" s="1555" t="s">
        <v>19</v>
      </c>
      <c r="J46" s="1555"/>
      <c r="K46" s="1555"/>
      <c r="L46" s="1555"/>
      <c r="M46" s="549"/>
      <c r="N46" s="369"/>
      <c r="O46" s="4"/>
    </row>
    <row r="47" spans="1:18" ht="10.5" customHeight="1">
      <c r="A47" s="4"/>
      <c r="B47" s="271"/>
      <c r="C47" s="14"/>
      <c r="D47" s="18"/>
      <c r="E47" s="20"/>
      <c r="F47" s="18"/>
      <c r="G47" s="15"/>
      <c r="H47" s="18"/>
      <c r="I47" s="256"/>
      <c r="J47" s="256"/>
      <c r="K47" s="256"/>
      <c r="L47" s="256"/>
      <c r="M47" s="549"/>
      <c r="N47" s="369"/>
      <c r="O47" s="4"/>
    </row>
    <row r="48" spans="1:18" ht="16.5" customHeight="1">
      <c r="A48" s="4"/>
      <c r="B48" s="271"/>
      <c r="C48" s="860"/>
      <c r="D48" s="18"/>
      <c r="E48" s="13"/>
      <c r="F48" s="16"/>
      <c r="G48" s="15"/>
      <c r="H48" s="16"/>
      <c r="I48" s="1554" t="s">
        <v>10</v>
      </c>
      <c r="J48" s="1554"/>
      <c r="K48" s="1554"/>
      <c r="L48" s="1554"/>
      <c r="M48" s="549"/>
      <c r="N48" s="370"/>
      <c r="O48" s="4"/>
    </row>
    <row r="49" spans="1:15" ht="5.25" customHeight="1">
      <c r="A49" s="4"/>
      <c r="B49" s="271"/>
      <c r="C49" s="17"/>
      <c r="D49" s="18"/>
      <c r="E49" s="13"/>
      <c r="F49" s="16"/>
      <c r="G49" s="15"/>
      <c r="H49" s="16"/>
      <c r="I49" s="257"/>
      <c r="J49" s="257"/>
      <c r="K49" s="257"/>
      <c r="L49" s="257"/>
      <c r="M49" s="549"/>
      <c r="N49" s="370"/>
      <c r="O49" s="4"/>
    </row>
    <row r="50" spans="1:15" ht="12.75" customHeight="1">
      <c r="A50" s="4"/>
      <c r="B50" s="271"/>
      <c r="C50" s="17"/>
      <c r="D50" s="18"/>
      <c r="E50" s="13"/>
      <c r="F50" s="16"/>
      <c r="G50" s="15"/>
      <c r="H50" s="16"/>
      <c r="I50" s="8"/>
      <c r="J50" s="8"/>
      <c r="K50" s="8"/>
      <c r="L50" s="8"/>
      <c r="M50" s="523"/>
      <c r="N50" s="5"/>
      <c r="O50" s="4"/>
    </row>
    <row r="51" spans="1:15" ht="27.75" customHeight="1">
      <c r="A51" s="4"/>
      <c r="B51" s="271"/>
      <c r="C51" s="3"/>
      <c r="D51" s="8"/>
      <c r="E51" s="5"/>
      <c r="F51" s="2"/>
      <c r="G51" s="6"/>
      <c r="H51" s="2"/>
      <c r="I51" s="33"/>
      <c r="J51" s="33"/>
      <c r="K51" s="8"/>
      <c r="L51" s="8"/>
      <c r="M51" s="2"/>
      <c r="N51" s="5"/>
      <c r="O51" s="4"/>
    </row>
    <row r="52" spans="1:15" ht="20.25" customHeight="1">
      <c r="A52" s="4"/>
      <c r="B52" s="271"/>
      <c r="C52" s="5"/>
      <c r="D52" s="5"/>
      <c r="E52" s="5"/>
      <c r="F52" s="5"/>
      <c r="G52" s="5"/>
      <c r="H52" s="5"/>
      <c r="I52" s="5"/>
      <c r="J52" s="5"/>
      <c r="K52" s="5"/>
      <c r="L52" s="5"/>
      <c r="M52" s="5"/>
      <c r="N52" s="5"/>
      <c r="O52" s="4"/>
    </row>
    <row r="53" spans="1:15">
      <c r="A53" s="4"/>
      <c r="B53" s="425">
        <v>2</v>
      </c>
      <c r="C53" s="1552">
        <v>41913</v>
      </c>
      <c r="D53" s="1552"/>
      <c r="E53" s="1552"/>
      <c r="F53" s="1552"/>
      <c r="G53" s="1552"/>
      <c r="H53" s="1552"/>
      <c r="I53" s="8"/>
      <c r="J53" s="8"/>
      <c r="K53" s="8"/>
      <c r="L53" s="8"/>
      <c r="M53" s="8"/>
      <c r="O53" s="4"/>
    </row>
    <row r="64" spans="1:15" ht="8.25" customHeight="1"/>
    <row r="66" spans="13:14" ht="9" customHeight="1">
      <c r="N66" s="9"/>
    </row>
    <row r="67" spans="13:14" ht="8.25" customHeight="1">
      <c r="M67" s="1553"/>
      <c r="N67" s="1553"/>
    </row>
    <row r="68" spans="13:14" ht="9.75" customHeight="1"/>
  </sheetData>
  <customSheetViews>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showPageBreaks="1" printArea="1" showRuler="0" topLeftCell="A28">
      <selection activeCell="M6" sqref="M6"/>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9">
    <mergeCell ref="I31:J31"/>
    <mergeCell ref="C4:H21"/>
    <mergeCell ref="F1:H1"/>
    <mergeCell ref="I44:L44"/>
    <mergeCell ref="I42:L42"/>
    <mergeCell ref="I33:L33"/>
    <mergeCell ref="K31:L31"/>
    <mergeCell ref="C2:G2"/>
    <mergeCell ref="C3:G3"/>
    <mergeCell ref="I36:L36"/>
    <mergeCell ref="I38:L38"/>
    <mergeCell ref="I43:L43"/>
    <mergeCell ref="I39:L39"/>
    <mergeCell ref="I40:L40"/>
    <mergeCell ref="C53:E53"/>
    <mergeCell ref="F53:H53"/>
    <mergeCell ref="M67:N67"/>
    <mergeCell ref="I48:L48"/>
    <mergeCell ref="I46:L46"/>
  </mergeCells>
  <phoneticPr fontId="5"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0.xml><?xml version="1.0" encoding="utf-8"?>
<worksheet xmlns="http://schemas.openxmlformats.org/spreadsheetml/2006/main" xmlns:r="http://schemas.openxmlformats.org/officeDocument/2006/relationships">
  <sheetPr codeName="Folha22" enableFormatConditionsCalculation="0">
    <tabColor indexed="55"/>
  </sheetPr>
  <dimension ref="A1:BF86"/>
  <sheetViews>
    <sheetView workbookViewId="0"/>
  </sheetViews>
  <sheetFormatPr defaultRowHeight="12.75"/>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70" customWidth="1"/>
    <col min="23" max="23" width="0.5703125" customWidth="1"/>
    <col min="24" max="24" width="5.710937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57" ht="13.5" customHeight="1">
      <c r="A1" s="4"/>
      <c r="B1" s="261"/>
      <c r="C1" s="261"/>
      <c r="D1" s="261"/>
      <c r="E1" s="261"/>
      <c r="F1" s="261"/>
      <c r="G1" s="262"/>
      <c r="H1" s="262"/>
      <c r="I1" s="262"/>
      <c r="J1" s="262"/>
      <c r="K1" s="262"/>
      <c r="L1" s="262"/>
      <c r="M1" s="262"/>
      <c r="N1" s="262"/>
      <c r="O1" s="262"/>
      <c r="P1" s="262"/>
      <c r="Q1" s="262"/>
      <c r="R1" s="262"/>
      <c r="S1" s="262"/>
      <c r="T1" s="262"/>
      <c r="U1" s="262"/>
      <c r="V1" s="262"/>
      <c r="W1" s="262"/>
      <c r="X1" s="1651" t="s">
        <v>331</v>
      </c>
      <c r="Y1" s="1651"/>
      <c r="Z1" s="1651"/>
      <c r="AA1" s="1651"/>
      <c r="AB1" s="1651"/>
      <c r="AC1" s="1651"/>
      <c r="AD1" s="1651"/>
      <c r="AE1" s="1651"/>
      <c r="AF1" s="1651"/>
      <c r="AG1" s="4"/>
      <c r="AH1" s="27"/>
      <c r="AI1" s="27"/>
      <c r="AJ1" s="27"/>
      <c r="AK1" s="27"/>
      <c r="AL1" s="27"/>
      <c r="AM1" s="27"/>
    </row>
    <row r="2" spans="1:57" ht="6" customHeight="1">
      <c r="A2" s="263"/>
      <c r="B2" s="1654"/>
      <c r="C2" s="1654"/>
      <c r="D2" s="1654"/>
      <c r="E2" s="21"/>
      <c r="F2" s="21"/>
      <c r="G2" s="21"/>
      <c r="H2" s="21"/>
      <c r="I2" s="21"/>
      <c r="J2" s="260"/>
      <c r="K2" s="260"/>
      <c r="L2" s="260"/>
      <c r="M2" s="260"/>
      <c r="N2" s="260"/>
      <c r="O2" s="260"/>
      <c r="P2" s="260"/>
      <c r="Q2" s="260"/>
      <c r="R2" s="260"/>
      <c r="S2" s="260"/>
      <c r="T2" s="260"/>
      <c r="U2" s="260"/>
      <c r="V2" s="260"/>
      <c r="W2" s="260"/>
      <c r="X2" s="260"/>
      <c r="Y2" s="260"/>
      <c r="Z2" s="8"/>
      <c r="AA2" s="8"/>
      <c r="AB2" s="8"/>
      <c r="AC2" s="8"/>
      <c r="AD2" s="8"/>
      <c r="AE2" s="8"/>
      <c r="AF2" s="8"/>
      <c r="AG2" s="4"/>
      <c r="AH2" s="27"/>
      <c r="AI2" s="27"/>
      <c r="AJ2" s="27"/>
      <c r="AK2" s="27"/>
      <c r="AL2" s="27"/>
      <c r="AM2" s="27"/>
    </row>
    <row r="3" spans="1:57" ht="12" customHeight="1">
      <c r="A3" s="263"/>
      <c r="B3" s="8"/>
      <c r="C3" s="8"/>
      <c r="D3" s="8"/>
      <c r="E3" s="8"/>
      <c r="F3" s="8"/>
      <c r="G3" s="8"/>
      <c r="H3" s="8"/>
      <c r="I3" s="8"/>
      <c r="J3" s="8"/>
      <c r="K3" s="8"/>
      <c r="L3" s="8"/>
      <c r="M3" s="8"/>
      <c r="N3" s="8"/>
      <c r="O3" s="8"/>
      <c r="P3" s="8"/>
      <c r="Q3" s="8"/>
      <c r="R3" s="8"/>
      <c r="S3" s="8"/>
      <c r="T3" s="8"/>
      <c r="U3" s="8"/>
      <c r="V3" s="8"/>
      <c r="W3" s="8"/>
      <c r="X3" s="8"/>
      <c r="Y3" s="8"/>
      <c r="Z3" s="8"/>
      <c r="AA3" s="8"/>
      <c r="AB3" s="22"/>
      <c r="AC3" s="8"/>
      <c r="AD3" s="22"/>
      <c r="AE3" s="8"/>
      <c r="AF3" s="8"/>
      <c r="AG3" s="4"/>
      <c r="AH3" s="27"/>
      <c r="AI3" s="27"/>
      <c r="AJ3" s="27"/>
      <c r="AK3" s="27"/>
      <c r="AL3" s="27"/>
      <c r="AM3" s="27"/>
    </row>
    <row r="4" spans="1:57" s="12" customFormat="1" ht="13.5" customHeight="1">
      <c r="A4" s="264"/>
      <c r="B4" s="19"/>
      <c r="C4" s="97"/>
      <c r="D4" s="91"/>
      <c r="E4" s="91"/>
      <c r="F4" s="91"/>
      <c r="G4" s="91"/>
      <c r="H4" s="91"/>
      <c r="I4" s="91"/>
      <c r="J4" s="91"/>
      <c r="K4" s="91"/>
      <c r="L4" s="91"/>
      <c r="M4" s="91"/>
      <c r="N4" s="91"/>
      <c r="O4" s="91"/>
      <c r="P4" s="91"/>
      <c r="Q4" s="91"/>
      <c r="R4" s="98"/>
      <c r="S4" s="98"/>
      <c r="T4" s="98"/>
      <c r="U4" s="98"/>
      <c r="V4" s="98"/>
      <c r="W4" s="98"/>
      <c r="X4" s="98"/>
      <c r="Y4" s="98"/>
      <c r="Z4" s="98"/>
      <c r="AA4" s="98"/>
      <c r="AB4" s="98"/>
      <c r="AC4" s="98"/>
      <c r="AD4" s="98"/>
      <c r="AE4" s="98"/>
      <c r="AF4" s="8"/>
      <c r="AG4" s="11"/>
      <c r="AH4" s="66"/>
      <c r="AI4" s="66"/>
      <c r="AJ4" s="66"/>
      <c r="AK4" s="66"/>
      <c r="AL4" s="66"/>
      <c r="AM4" s="66"/>
    </row>
    <row r="5" spans="1:57" ht="3.75" customHeight="1">
      <c r="A5" s="263"/>
      <c r="B5" s="8"/>
      <c r="C5" s="13"/>
      <c r="D5" s="13"/>
      <c r="E5" s="13"/>
      <c r="F5" s="1820"/>
      <c r="G5" s="1820"/>
      <c r="H5" s="1820"/>
      <c r="I5" s="1820"/>
      <c r="J5" s="1820"/>
      <c r="K5" s="1820"/>
      <c r="L5" s="1820"/>
      <c r="M5" s="13"/>
      <c r="N5" s="13"/>
      <c r="O5" s="13"/>
      <c r="P5" s="13"/>
      <c r="Q5" s="13"/>
      <c r="R5" s="5"/>
      <c r="S5" s="5"/>
      <c r="T5" s="5"/>
      <c r="U5" s="79"/>
      <c r="V5" s="5"/>
      <c r="W5" s="5"/>
      <c r="X5" s="5"/>
      <c r="Y5" s="5"/>
      <c r="Z5" s="5"/>
      <c r="AA5" s="5"/>
      <c r="AB5" s="5"/>
      <c r="AC5" s="5"/>
      <c r="AD5" s="5"/>
      <c r="AE5" s="5"/>
      <c r="AF5" s="8"/>
      <c r="AG5" s="4"/>
      <c r="AH5" s="27"/>
      <c r="AI5" s="27"/>
      <c r="AJ5" s="27"/>
      <c r="AK5" s="27"/>
      <c r="AL5" s="27"/>
      <c r="AM5" s="27"/>
    </row>
    <row r="6" spans="1:57" ht="9.75" customHeight="1">
      <c r="A6" s="263"/>
      <c r="B6" s="8"/>
      <c r="C6" s="13"/>
      <c r="D6" s="13"/>
      <c r="E6" s="15"/>
      <c r="F6" s="1817"/>
      <c r="G6" s="1817"/>
      <c r="H6" s="1817"/>
      <c r="I6" s="1817"/>
      <c r="J6" s="1817"/>
      <c r="K6" s="1817"/>
      <c r="L6" s="1817"/>
      <c r="M6" s="1817"/>
      <c r="N6" s="1817"/>
      <c r="O6" s="1817"/>
      <c r="P6" s="1817"/>
      <c r="Q6" s="1817"/>
      <c r="R6" s="1817"/>
      <c r="S6" s="1817"/>
      <c r="T6" s="1817"/>
      <c r="U6" s="1817"/>
      <c r="V6" s="1817"/>
      <c r="W6" s="15"/>
      <c r="X6" s="1817"/>
      <c r="Y6" s="1817"/>
      <c r="Z6" s="1817"/>
      <c r="AA6" s="1817"/>
      <c r="AB6" s="1817"/>
      <c r="AC6" s="1817"/>
      <c r="AD6" s="1817"/>
      <c r="AE6" s="15"/>
      <c r="AF6" s="8"/>
      <c r="AG6" s="4"/>
      <c r="AH6" s="27"/>
      <c r="AI6" s="27"/>
      <c r="AJ6" s="27"/>
      <c r="AK6" s="27"/>
      <c r="AL6" s="27"/>
      <c r="AM6" s="27"/>
    </row>
    <row r="7" spans="1:57" ht="12.75" customHeight="1">
      <c r="A7" s="263"/>
      <c r="B7" s="8"/>
      <c r="C7" s="13"/>
      <c r="D7" s="13"/>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5"/>
      <c r="AG7" s="4"/>
      <c r="AH7" s="27"/>
      <c r="AI7" s="108"/>
      <c r="AJ7" s="108"/>
      <c r="AK7" s="108"/>
      <c r="AL7" s="27"/>
      <c r="AM7" s="27"/>
    </row>
    <row r="8" spans="1:57" s="80" customFormat="1" ht="15" customHeight="1">
      <c r="A8" s="418"/>
      <c r="B8" s="99"/>
      <c r="C8" s="77"/>
      <c r="D8" s="78"/>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93"/>
      <c r="AG8" s="76"/>
      <c r="AH8" s="101"/>
      <c r="AI8" s="108"/>
      <c r="AJ8" s="108"/>
      <c r="AK8" s="108"/>
      <c r="AL8" s="90"/>
      <c r="AM8" s="90"/>
      <c r="AN8" s="12"/>
      <c r="AO8" s="12"/>
      <c r="AP8" s="12"/>
      <c r="AQ8" s="12"/>
      <c r="AR8"/>
      <c r="AS8" s="26"/>
      <c r="AT8" s="12"/>
      <c r="AU8" s="12"/>
      <c r="AV8" s="12"/>
      <c r="AW8" s="12"/>
      <c r="AX8" s="12"/>
      <c r="AY8" s="12"/>
      <c r="AZ8" s="12"/>
      <c r="BA8" s="12"/>
      <c r="BB8" s="12"/>
      <c r="BC8" s="12"/>
      <c r="BD8" s="12"/>
      <c r="BE8" s="12"/>
    </row>
    <row r="9" spans="1:57" ht="12" customHeight="1">
      <c r="A9" s="263"/>
      <c r="B9" s="8"/>
      <c r="C9" s="55"/>
      <c r="D9" s="18"/>
      <c r="E9" s="94"/>
      <c r="F9" s="94"/>
      <c r="G9" s="94"/>
      <c r="H9" s="94"/>
      <c r="I9" s="94"/>
      <c r="J9" s="94"/>
      <c r="K9" s="94"/>
      <c r="L9" s="94"/>
      <c r="M9" s="94"/>
      <c r="N9" s="94"/>
      <c r="O9" s="94"/>
      <c r="P9" s="94"/>
      <c r="Q9" s="94"/>
      <c r="R9" s="94"/>
      <c r="S9" s="94"/>
      <c r="T9" s="94"/>
      <c r="U9" s="94"/>
      <c r="V9" s="94"/>
      <c r="W9" s="94"/>
      <c r="X9" s="94"/>
      <c r="Y9" s="94"/>
      <c r="Z9" s="94"/>
      <c r="AA9" s="94"/>
      <c r="AB9" s="32"/>
      <c r="AC9" s="94"/>
      <c r="AD9" s="32"/>
      <c r="AE9" s="94"/>
      <c r="AF9" s="5"/>
      <c r="AG9" s="4"/>
      <c r="AH9" s="27"/>
      <c r="AI9" s="108"/>
      <c r="AJ9" s="108"/>
      <c r="AK9" s="108"/>
      <c r="AL9" s="27"/>
      <c r="AM9" s="27"/>
      <c r="AS9" s="26"/>
    </row>
    <row r="10" spans="1:57" ht="12" customHeight="1">
      <c r="A10" s="263"/>
      <c r="B10" s="8"/>
      <c r="C10" s="55"/>
      <c r="D10" s="18"/>
      <c r="E10" s="94"/>
      <c r="F10" s="94"/>
      <c r="G10" s="94"/>
      <c r="H10" s="94"/>
      <c r="I10" s="94"/>
      <c r="J10" s="94"/>
      <c r="K10" s="94"/>
      <c r="L10" s="94"/>
      <c r="M10" s="94"/>
      <c r="N10" s="94"/>
      <c r="O10" s="94"/>
      <c r="P10" s="94"/>
      <c r="Q10" s="94"/>
      <c r="R10" s="94"/>
      <c r="S10" s="94"/>
      <c r="T10" s="94"/>
      <c r="U10" s="94"/>
      <c r="V10" s="94"/>
      <c r="W10" s="94"/>
      <c r="X10" s="94"/>
      <c r="Y10" s="94"/>
      <c r="Z10" s="94"/>
      <c r="AA10" s="94"/>
      <c r="AB10" s="32"/>
      <c r="AC10" s="94"/>
      <c r="AD10" s="32"/>
      <c r="AE10" s="94"/>
      <c r="AF10" s="5"/>
      <c r="AG10" s="4"/>
      <c r="AH10" s="27"/>
      <c r="AI10" s="108"/>
      <c r="AJ10" s="108"/>
      <c r="AK10" s="108"/>
      <c r="AL10" s="27"/>
      <c r="AM10" s="27"/>
      <c r="AS10" s="26"/>
    </row>
    <row r="11" spans="1:57" ht="12" customHeight="1">
      <c r="A11" s="263"/>
      <c r="B11" s="8"/>
      <c r="C11" s="55"/>
      <c r="D11" s="18"/>
      <c r="E11" s="94"/>
      <c r="F11" s="94"/>
      <c r="G11" s="94"/>
      <c r="H11" s="94"/>
      <c r="I11" s="94"/>
      <c r="J11" s="94"/>
      <c r="K11" s="94"/>
      <c r="L11" s="94"/>
      <c r="M11" s="94"/>
      <c r="N11" s="94"/>
      <c r="O11" s="94"/>
      <c r="P11" s="94"/>
      <c r="Q11" s="94"/>
      <c r="R11" s="94"/>
      <c r="S11" s="94"/>
      <c r="T11" s="94"/>
      <c r="U11" s="94"/>
      <c r="V11" s="94"/>
      <c r="W11" s="94"/>
      <c r="X11" s="94"/>
      <c r="Y11" s="94"/>
      <c r="Z11" s="94"/>
      <c r="AA11" s="94"/>
      <c r="AB11" s="32"/>
      <c r="AC11" s="94"/>
      <c r="AD11" s="32"/>
      <c r="AE11" s="94"/>
      <c r="AF11" s="5"/>
      <c r="AG11" s="4"/>
      <c r="AH11" s="27"/>
      <c r="AI11" s="108"/>
      <c r="AJ11" s="108"/>
      <c r="AK11" s="108"/>
      <c r="AL11" s="27"/>
      <c r="AM11" s="27"/>
      <c r="AS11" s="26"/>
    </row>
    <row r="12" spans="1:57" ht="12" customHeight="1">
      <c r="A12" s="263"/>
      <c r="B12" s="8"/>
      <c r="C12" s="55"/>
      <c r="D12" s="18"/>
      <c r="E12" s="94"/>
      <c r="F12" s="94"/>
      <c r="G12" s="94"/>
      <c r="H12" s="94"/>
      <c r="I12" s="94"/>
      <c r="J12" s="94"/>
      <c r="K12" s="94"/>
      <c r="L12" s="94"/>
      <c r="M12" s="94"/>
      <c r="N12" s="94"/>
      <c r="O12" s="94"/>
      <c r="P12" s="94"/>
      <c r="Q12" s="94"/>
      <c r="R12" s="94"/>
      <c r="S12" s="94"/>
      <c r="T12" s="94"/>
      <c r="U12" s="94"/>
      <c r="V12" s="94"/>
      <c r="W12" s="94"/>
      <c r="X12" s="94"/>
      <c r="Y12" s="94"/>
      <c r="Z12" s="94"/>
      <c r="AA12" s="94"/>
      <c r="AB12" s="32"/>
      <c r="AC12" s="94"/>
      <c r="AD12" s="32"/>
      <c r="AE12" s="94"/>
      <c r="AF12" s="5"/>
      <c r="AG12" s="4"/>
      <c r="AH12" s="27"/>
      <c r="AI12" s="27"/>
      <c r="AJ12" s="27"/>
      <c r="AK12" s="27"/>
      <c r="AL12" s="27"/>
      <c r="AM12" s="27"/>
      <c r="AS12" s="26"/>
    </row>
    <row r="13" spans="1:57" ht="12" customHeight="1">
      <c r="A13" s="263"/>
      <c r="B13" s="8"/>
      <c r="C13" s="55"/>
      <c r="D13" s="18"/>
      <c r="E13" s="94"/>
      <c r="F13" s="94"/>
      <c r="G13" s="94"/>
      <c r="H13" s="94"/>
      <c r="I13" s="94"/>
      <c r="J13" s="94"/>
      <c r="K13" s="94"/>
      <c r="L13" s="94"/>
      <c r="M13" s="94"/>
      <c r="N13" s="94"/>
      <c r="O13" s="94"/>
      <c r="P13" s="94"/>
      <c r="Q13" s="94"/>
      <c r="R13" s="94"/>
      <c r="S13" s="94"/>
      <c r="T13" s="94"/>
      <c r="U13" s="94"/>
      <c r="V13" s="94"/>
      <c r="W13" s="94"/>
      <c r="X13" s="94"/>
      <c r="Y13" s="94"/>
      <c r="Z13" s="94"/>
      <c r="AA13" s="94"/>
      <c r="AB13" s="32"/>
      <c r="AC13" s="94"/>
      <c r="AD13" s="32"/>
      <c r="AE13" s="94"/>
      <c r="AF13" s="5"/>
      <c r="AG13" s="4"/>
      <c r="AH13" s="27"/>
      <c r="AI13" s="27"/>
      <c r="AJ13" s="27"/>
      <c r="AK13" s="27"/>
      <c r="AL13" s="27"/>
      <c r="AM13" s="27"/>
    </row>
    <row r="14" spans="1:57" ht="12" customHeight="1">
      <c r="A14" s="263"/>
      <c r="B14" s="8"/>
      <c r="C14" s="55"/>
      <c r="D14" s="18"/>
      <c r="E14" s="94"/>
      <c r="F14" s="94"/>
      <c r="G14" s="94"/>
      <c r="H14" s="94"/>
      <c r="I14" s="94"/>
      <c r="J14" s="94"/>
      <c r="K14" s="94"/>
      <c r="L14" s="94"/>
      <c r="M14" s="94"/>
      <c r="N14" s="94"/>
      <c r="O14" s="94"/>
      <c r="P14" s="94"/>
      <c r="Q14" s="94"/>
      <c r="R14" s="94"/>
      <c r="S14" s="94"/>
      <c r="T14" s="94"/>
      <c r="U14" s="94"/>
      <c r="V14" s="94"/>
      <c r="W14" s="94"/>
      <c r="X14" s="94"/>
      <c r="Y14" s="94"/>
      <c r="Z14" s="94"/>
      <c r="AA14" s="94"/>
      <c r="AB14" s="32"/>
      <c r="AC14" s="94"/>
      <c r="AD14" s="32"/>
      <c r="AE14" s="94"/>
      <c r="AF14" s="5"/>
      <c r="AG14" s="4"/>
      <c r="AH14" s="27"/>
      <c r="AI14" s="27"/>
      <c r="AJ14" s="27"/>
      <c r="AK14" s="27"/>
      <c r="AL14" s="27"/>
      <c r="AM14" s="27"/>
    </row>
    <row r="15" spans="1:57" ht="12" customHeight="1">
      <c r="A15" s="263"/>
      <c r="B15" s="8"/>
      <c r="C15" s="55"/>
      <c r="D15" s="18"/>
      <c r="E15" s="94"/>
      <c r="F15" s="94"/>
      <c r="G15" s="94"/>
      <c r="H15" s="94"/>
      <c r="I15" s="94"/>
      <c r="J15" s="94"/>
      <c r="K15" s="94"/>
      <c r="L15" s="94"/>
      <c r="M15" s="94"/>
      <c r="N15" s="94"/>
      <c r="O15" s="94"/>
      <c r="P15" s="94"/>
      <c r="Q15" s="94"/>
      <c r="R15" s="94"/>
      <c r="S15" s="94"/>
      <c r="T15" s="94"/>
      <c r="U15" s="94"/>
      <c r="V15" s="94"/>
      <c r="W15" s="94"/>
      <c r="X15" s="94"/>
      <c r="Y15" s="94"/>
      <c r="Z15" s="94"/>
      <c r="AA15" s="94"/>
      <c r="AB15" s="32"/>
      <c r="AC15" s="94"/>
      <c r="AD15" s="32"/>
      <c r="AE15" s="94"/>
      <c r="AF15" s="5"/>
      <c r="AG15" s="4"/>
      <c r="AH15" s="27"/>
      <c r="AI15" s="27"/>
      <c r="AJ15" s="27"/>
      <c r="AK15" s="27"/>
      <c r="AL15" s="27"/>
      <c r="AM15" s="27"/>
    </row>
    <row r="16" spans="1:57" ht="12" customHeight="1">
      <c r="A16" s="263"/>
      <c r="B16" s="8"/>
      <c r="C16" s="55"/>
      <c r="D16" s="18"/>
      <c r="E16" s="94"/>
      <c r="F16" s="94"/>
      <c r="G16" s="94"/>
      <c r="H16" s="94"/>
      <c r="I16" s="94"/>
      <c r="J16" s="94"/>
      <c r="K16" s="94"/>
      <c r="L16" s="94"/>
      <c r="M16" s="94"/>
      <c r="N16" s="94"/>
      <c r="O16" s="94"/>
      <c r="P16" s="94"/>
      <c r="Q16" s="94"/>
      <c r="R16" s="94"/>
      <c r="S16" s="94"/>
      <c r="T16" s="94"/>
      <c r="U16" s="94"/>
      <c r="V16" s="94"/>
      <c r="W16" s="94"/>
      <c r="X16" s="94"/>
      <c r="Y16" s="94"/>
      <c r="Z16" s="94"/>
      <c r="AA16" s="94"/>
      <c r="AB16" s="32"/>
      <c r="AC16" s="94"/>
      <c r="AD16" s="32"/>
      <c r="AE16" s="94"/>
      <c r="AF16" s="5"/>
      <c r="AG16" s="4"/>
      <c r="AH16" s="27"/>
      <c r="AI16" s="27"/>
      <c r="AJ16" s="27"/>
      <c r="AK16" s="27"/>
      <c r="AL16" s="27"/>
      <c r="AM16" s="27"/>
    </row>
    <row r="17" spans="1:53" ht="12" customHeight="1">
      <c r="A17" s="263"/>
      <c r="B17" s="8"/>
      <c r="C17" s="55"/>
      <c r="D17" s="18"/>
      <c r="E17" s="94"/>
      <c r="F17" s="94"/>
      <c r="G17" s="94"/>
      <c r="H17" s="94"/>
      <c r="I17" s="94"/>
      <c r="J17" s="94"/>
      <c r="K17" s="94"/>
      <c r="L17" s="94"/>
      <c r="M17" s="94"/>
      <c r="N17" s="94"/>
      <c r="O17" s="94"/>
      <c r="P17" s="94"/>
      <c r="Q17" s="94"/>
      <c r="R17" s="94"/>
      <c r="S17" s="94"/>
      <c r="T17" s="94"/>
      <c r="U17" s="94"/>
      <c r="V17" s="94"/>
      <c r="W17" s="94"/>
      <c r="X17" s="94"/>
      <c r="Y17" s="94"/>
      <c r="Z17" s="94"/>
      <c r="AA17" s="94"/>
      <c r="AB17" s="32"/>
      <c r="AC17" s="94"/>
      <c r="AD17" s="32"/>
      <c r="AE17" s="94"/>
      <c r="AF17" s="5"/>
      <c r="AG17" s="4"/>
      <c r="AH17" s="27"/>
      <c r="AI17" s="27"/>
      <c r="AJ17" s="27"/>
      <c r="AK17" s="27"/>
      <c r="AL17" s="27"/>
      <c r="AM17" s="27"/>
    </row>
    <row r="18" spans="1:53" ht="12" customHeight="1">
      <c r="A18" s="263"/>
      <c r="B18" s="8"/>
      <c r="C18" s="55"/>
      <c r="D18" s="18"/>
      <c r="E18" s="94"/>
      <c r="F18" s="94"/>
      <c r="G18" s="94"/>
      <c r="H18" s="94"/>
      <c r="I18" s="94"/>
      <c r="J18" s="94"/>
      <c r="K18" s="94"/>
      <c r="L18" s="94"/>
      <c r="M18" s="94"/>
      <c r="N18" s="94"/>
      <c r="O18" s="94"/>
      <c r="P18" s="94"/>
      <c r="Q18" s="94"/>
      <c r="R18" s="94"/>
      <c r="S18" s="94"/>
      <c r="T18" s="94"/>
      <c r="U18" s="94"/>
      <c r="V18" s="94"/>
      <c r="W18" s="94"/>
      <c r="X18" s="94"/>
      <c r="Y18" s="94"/>
      <c r="Z18" s="94"/>
      <c r="AA18" s="94"/>
      <c r="AB18" s="32"/>
      <c r="AC18" s="94"/>
      <c r="AD18" s="32"/>
      <c r="AE18" s="94"/>
      <c r="AF18" s="5"/>
      <c r="AG18" s="4"/>
      <c r="AH18" s="27"/>
      <c r="AI18" s="27"/>
      <c r="AJ18" s="27"/>
      <c r="AK18" s="27"/>
      <c r="AL18" s="27"/>
      <c r="AM18" s="27"/>
    </row>
    <row r="19" spans="1:53" ht="12" customHeight="1">
      <c r="A19" s="263"/>
      <c r="B19" s="8"/>
      <c r="C19" s="55"/>
      <c r="D19" s="18"/>
      <c r="E19" s="94"/>
      <c r="F19" s="94"/>
      <c r="G19" s="94"/>
      <c r="H19" s="94"/>
      <c r="I19" s="94"/>
      <c r="J19" s="94"/>
      <c r="K19" s="94"/>
      <c r="L19" s="94"/>
      <c r="M19" s="94"/>
      <c r="N19" s="94"/>
      <c r="O19" s="94"/>
      <c r="P19" s="94"/>
      <c r="Q19" s="94"/>
      <c r="R19" s="94"/>
      <c r="S19" s="94"/>
      <c r="T19" s="94"/>
      <c r="U19" s="94"/>
      <c r="V19" s="94"/>
      <c r="W19" s="94"/>
      <c r="X19" s="94"/>
      <c r="Y19" s="94"/>
      <c r="Z19" s="94"/>
      <c r="AA19" s="94"/>
      <c r="AB19" s="32"/>
      <c r="AC19" s="94"/>
      <c r="AD19" s="32"/>
      <c r="AE19" s="94"/>
      <c r="AF19" s="5"/>
      <c r="AG19" s="4"/>
      <c r="AH19" s="27"/>
      <c r="AI19" s="27"/>
      <c r="AJ19" s="27"/>
      <c r="AK19" s="27"/>
      <c r="AL19" s="27"/>
      <c r="AM19" s="27"/>
    </row>
    <row r="20" spans="1:53" ht="12" customHeight="1">
      <c r="A20" s="263"/>
      <c r="B20" s="8"/>
      <c r="C20" s="55"/>
      <c r="D20" s="18"/>
      <c r="E20" s="94"/>
      <c r="F20" s="94"/>
      <c r="G20" s="94"/>
      <c r="H20" s="94"/>
      <c r="I20" s="94"/>
      <c r="J20" s="94"/>
      <c r="K20" s="94"/>
      <c r="L20" s="94"/>
      <c r="M20" s="94"/>
      <c r="N20" s="94"/>
      <c r="O20" s="94"/>
      <c r="P20" s="94"/>
      <c r="Q20" s="94"/>
      <c r="R20" s="94"/>
      <c r="S20" s="94"/>
      <c r="T20" s="94"/>
      <c r="U20" s="94"/>
      <c r="V20" s="94"/>
      <c r="W20" s="94"/>
      <c r="X20" s="94"/>
      <c r="Y20" s="94"/>
      <c r="Z20" s="94"/>
      <c r="AA20" s="94"/>
      <c r="AB20" s="32"/>
      <c r="AC20" s="94"/>
      <c r="AD20" s="32"/>
      <c r="AE20" s="94"/>
      <c r="AF20" s="5"/>
      <c r="AG20" s="4"/>
      <c r="AH20" s="27"/>
      <c r="AI20" s="27"/>
      <c r="AJ20" s="27"/>
      <c r="AK20" s="27"/>
      <c r="AL20" s="27"/>
      <c r="AM20" s="27"/>
    </row>
    <row r="21" spans="1:53" ht="12" customHeight="1">
      <c r="A21" s="263"/>
      <c r="B21" s="8"/>
      <c r="C21" s="55"/>
      <c r="D21" s="18"/>
      <c r="E21" s="94"/>
      <c r="F21" s="94"/>
      <c r="G21" s="94"/>
      <c r="H21" s="94"/>
      <c r="I21" s="94"/>
      <c r="J21" s="94"/>
      <c r="K21" s="94"/>
      <c r="L21" s="94"/>
      <c r="M21" s="94"/>
      <c r="N21" s="94"/>
      <c r="O21" s="94"/>
      <c r="P21" s="94"/>
      <c r="Q21" s="94"/>
      <c r="R21" s="94"/>
      <c r="S21" s="94"/>
      <c r="T21" s="94"/>
      <c r="U21" s="94"/>
      <c r="V21" s="94"/>
      <c r="W21" s="94"/>
      <c r="X21" s="94"/>
      <c r="Y21" s="94"/>
      <c r="Z21" s="94"/>
      <c r="AA21" s="94"/>
      <c r="AB21" s="32"/>
      <c r="AC21" s="94"/>
      <c r="AD21" s="32"/>
      <c r="AE21" s="94"/>
      <c r="AF21" s="5"/>
      <c r="AG21" s="4"/>
      <c r="AH21" s="27"/>
      <c r="AI21" s="27"/>
      <c r="AJ21" s="27"/>
      <c r="AK21" s="27"/>
      <c r="AL21" s="27"/>
      <c r="AM21" s="27"/>
    </row>
    <row r="22" spans="1:53" ht="12" customHeight="1">
      <c r="A22" s="263"/>
      <c r="B22" s="8"/>
      <c r="C22" s="55"/>
      <c r="D22" s="18"/>
      <c r="E22" s="94"/>
      <c r="F22" s="94"/>
      <c r="G22" s="94"/>
      <c r="H22" s="94"/>
      <c r="I22" s="94"/>
      <c r="J22" s="94"/>
      <c r="K22" s="94"/>
      <c r="L22" s="94"/>
      <c r="M22" s="94"/>
      <c r="N22" s="94"/>
      <c r="O22" s="94"/>
      <c r="P22" s="94"/>
      <c r="Q22" s="94"/>
      <c r="R22" s="94"/>
      <c r="S22" s="94"/>
      <c r="T22" s="94"/>
      <c r="U22" s="94"/>
      <c r="V22" s="94"/>
      <c r="W22" s="94"/>
      <c r="X22" s="94"/>
      <c r="Y22" s="94"/>
      <c r="Z22" s="94"/>
      <c r="AA22" s="94"/>
      <c r="AB22" s="32"/>
      <c r="AC22" s="94"/>
      <c r="AD22" s="32"/>
      <c r="AE22" s="94"/>
      <c r="AF22" s="5"/>
      <c r="AG22" s="4"/>
      <c r="AH22" s="27"/>
      <c r="AI22" s="27"/>
      <c r="AJ22" s="27"/>
      <c r="AK22" s="27"/>
      <c r="AL22" s="27"/>
      <c r="AM22" s="27"/>
    </row>
    <row r="23" spans="1:53" ht="12" customHeight="1">
      <c r="A23" s="263"/>
      <c r="B23" s="8"/>
      <c r="C23" s="55"/>
      <c r="D23" s="18"/>
      <c r="E23" s="94"/>
      <c r="F23" s="94"/>
      <c r="G23" s="94"/>
      <c r="H23" s="94"/>
      <c r="I23" s="94"/>
      <c r="J23" s="94"/>
      <c r="K23" s="94"/>
      <c r="L23" s="94"/>
      <c r="M23" s="94"/>
      <c r="N23" s="94"/>
      <c r="O23" s="94"/>
      <c r="P23" s="94"/>
      <c r="Q23" s="94"/>
      <c r="R23" s="94"/>
      <c r="S23" s="94"/>
      <c r="T23" s="94"/>
      <c r="U23" s="94"/>
      <c r="V23" s="94"/>
      <c r="W23" s="94"/>
      <c r="X23" s="94"/>
      <c r="Y23" s="94"/>
      <c r="Z23" s="94"/>
      <c r="AA23" s="94"/>
      <c r="AB23" s="32"/>
      <c r="AC23" s="94"/>
      <c r="AD23" s="32"/>
      <c r="AE23" s="94"/>
      <c r="AF23" s="5"/>
      <c r="AG23" s="4"/>
      <c r="AH23" s="27"/>
      <c r="AI23" s="27"/>
      <c r="AJ23" s="27"/>
      <c r="AK23" s="27"/>
      <c r="AL23" s="27"/>
      <c r="AM23" s="27"/>
    </row>
    <row r="24" spans="1:53" ht="12" customHeight="1">
      <c r="A24" s="263"/>
      <c r="B24" s="8"/>
      <c r="C24" s="55"/>
      <c r="D24" s="18"/>
      <c r="E24" s="94"/>
      <c r="F24" s="94"/>
      <c r="G24" s="94"/>
      <c r="H24" s="94"/>
      <c r="I24" s="94"/>
      <c r="J24" s="94"/>
      <c r="K24" s="94"/>
      <c r="L24" s="94"/>
      <c r="M24" s="94"/>
      <c r="N24" s="94"/>
      <c r="O24" s="94"/>
      <c r="P24" s="94"/>
      <c r="Q24" s="94"/>
      <c r="R24" s="94"/>
      <c r="S24" s="94"/>
      <c r="T24" s="94"/>
      <c r="U24" s="94"/>
      <c r="V24" s="94"/>
      <c r="W24" s="94"/>
      <c r="X24" s="94"/>
      <c r="Y24" s="94"/>
      <c r="Z24" s="94"/>
      <c r="AA24" s="94"/>
      <c r="AB24" s="32"/>
      <c r="AC24" s="94"/>
      <c r="AD24" s="32"/>
      <c r="AE24" s="94"/>
      <c r="AF24" s="5"/>
      <c r="AG24" s="4"/>
      <c r="AH24" s="27"/>
      <c r="AI24" s="27"/>
      <c r="AJ24" s="27"/>
      <c r="AK24" s="27"/>
      <c r="AL24" s="27"/>
      <c r="AM24" s="27"/>
    </row>
    <row r="25" spans="1:53" ht="12" customHeight="1">
      <c r="A25" s="263"/>
      <c r="B25" s="8"/>
      <c r="C25" s="55"/>
      <c r="D25" s="18"/>
      <c r="E25" s="94"/>
      <c r="F25" s="94"/>
      <c r="G25" s="94"/>
      <c r="H25" s="94"/>
      <c r="I25" s="94"/>
      <c r="J25" s="94"/>
      <c r="K25" s="94"/>
      <c r="L25" s="94"/>
      <c r="M25" s="94"/>
      <c r="N25" s="94"/>
      <c r="O25" s="94"/>
      <c r="P25" s="94"/>
      <c r="Q25" s="94"/>
      <c r="R25" s="94"/>
      <c r="S25" s="94"/>
      <c r="T25" s="94"/>
      <c r="U25" s="94"/>
      <c r="V25" s="94"/>
      <c r="W25" s="94"/>
      <c r="X25" s="94"/>
      <c r="Y25" s="94"/>
      <c r="Z25" s="94"/>
      <c r="AA25" s="94"/>
      <c r="AB25" s="32"/>
      <c r="AC25" s="94"/>
      <c r="AD25" s="32"/>
      <c r="AE25" s="94"/>
      <c r="AF25" s="5"/>
      <c r="AG25" s="4"/>
      <c r="AH25" s="27"/>
      <c r="AI25" s="27"/>
      <c r="AJ25" s="27"/>
      <c r="AK25" s="27"/>
      <c r="AL25" s="27"/>
      <c r="AM25" s="27"/>
    </row>
    <row r="26" spans="1:53" ht="12" customHeight="1">
      <c r="A26" s="263"/>
      <c r="B26" s="8"/>
      <c r="C26" s="55"/>
      <c r="D26" s="18"/>
      <c r="E26" s="94"/>
      <c r="F26" s="94"/>
      <c r="G26" s="94"/>
      <c r="H26" s="94"/>
      <c r="I26" s="94"/>
      <c r="J26" s="94"/>
      <c r="K26" s="94"/>
      <c r="L26" s="94"/>
      <c r="M26" s="94"/>
      <c r="N26" s="94"/>
      <c r="O26" s="94"/>
      <c r="P26" s="94"/>
      <c r="Q26" s="94"/>
      <c r="R26" s="94"/>
      <c r="S26" s="94"/>
      <c r="T26" s="94"/>
      <c r="U26" s="94"/>
      <c r="V26" s="94"/>
      <c r="W26" s="94"/>
      <c r="X26" s="94"/>
      <c r="Y26" s="94"/>
      <c r="Z26" s="94"/>
      <c r="AA26" s="94"/>
      <c r="AB26" s="32"/>
      <c r="AC26" s="94"/>
      <c r="AD26" s="32"/>
      <c r="AE26" s="94"/>
      <c r="AF26" s="5"/>
      <c r="AG26" s="4"/>
      <c r="AH26" s="27"/>
      <c r="AI26" s="27"/>
      <c r="AJ26" s="27"/>
      <c r="AK26" s="27"/>
      <c r="AL26" s="27"/>
      <c r="AM26" s="27"/>
    </row>
    <row r="27" spans="1:53" ht="12" customHeight="1">
      <c r="A27" s="263"/>
      <c r="B27" s="8"/>
      <c r="C27" s="55"/>
      <c r="D27" s="18"/>
      <c r="E27" s="94"/>
      <c r="F27" s="94"/>
      <c r="G27" s="94"/>
      <c r="H27" s="94"/>
      <c r="I27" s="94"/>
      <c r="J27" s="94"/>
      <c r="K27" s="94"/>
      <c r="L27" s="94"/>
      <c r="M27" s="94"/>
      <c r="N27" s="94"/>
      <c r="O27" s="94"/>
      <c r="P27" s="94"/>
      <c r="Q27" s="94"/>
      <c r="R27" s="94"/>
      <c r="S27" s="94"/>
      <c r="T27" s="94"/>
      <c r="U27" s="94"/>
      <c r="V27" s="94"/>
      <c r="W27" s="94"/>
      <c r="X27" s="94"/>
      <c r="Y27" s="94"/>
      <c r="Z27" s="94"/>
      <c r="AA27" s="94"/>
      <c r="AB27" s="32"/>
      <c r="AC27" s="94"/>
      <c r="AD27" s="32"/>
      <c r="AE27" s="94"/>
      <c r="AF27" s="5"/>
      <c r="AG27" s="4"/>
      <c r="AH27" s="27"/>
      <c r="AI27" s="27"/>
      <c r="AJ27" s="27"/>
      <c r="AK27" s="27"/>
      <c r="AL27" s="27"/>
      <c r="AM27" s="27"/>
    </row>
    <row r="28" spans="1:53" ht="12" customHeight="1">
      <c r="A28" s="263"/>
      <c r="B28" s="8"/>
      <c r="C28" s="55"/>
      <c r="D28" s="18"/>
      <c r="E28" s="94"/>
      <c r="F28" s="94"/>
      <c r="G28" s="94"/>
      <c r="H28" s="94"/>
      <c r="I28" s="94"/>
      <c r="J28" s="94"/>
      <c r="K28" s="94"/>
      <c r="L28" s="94"/>
      <c r="M28" s="94"/>
      <c r="N28" s="94"/>
      <c r="O28" s="94"/>
      <c r="P28" s="94"/>
      <c r="Q28" s="94"/>
      <c r="R28" s="94"/>
      <c r="S28" s="94"/>
      <c r="T28" s="94"/>
      <c r="U28" s="94"/>
      <c r="V28" s="94"/>
      <c r="W28" s="94"/>
      <c r="X28" s="94"/>
      <c r="Y28" s="94"/>
      <c r="Z28" s="94"/>
      <c r="AA28" s="94"/>
      <c r="AB28" s="32"/>
      <c r="AC28" s="94"/>
      <c r="AD28" s="32"/>
      <c r="AE28" s="94"/>
      <c r="AF28" s="5"/>
      <c r="AG28" s="4"/>
      <c r="AH28" s="27"/>
      <c r="AI28" s="27"/>
      <c r="AJ28" s="27"/>
      <c r="AK28" s="27"/>
      <c r="AL28" s="27"/>
      <c r="AM28" s="27"/>
      <c r="AR28" s="28"/>
      <c r="AS28" s="64"/>
    </row>
    <row r="29" spans="1:53" ht="6" customHeight="1">
      <c r="A29" s="263"/>
      <c r="B29" s="8"/>
      <c r="C29" s="55"/>
      <c r="D29" s="18"/>
      <c r="E29" s="18"/>
      <c r="F29" s="18"/>
      <c r="G29" s="18"/>
      <c r="H29" s="18"/>
      <c r="I29" s="18"/>
      <c r="J29" s="18"/>
      <c r="K29" s="18"/>
      <c r="L29" s="18"/>
      <c r="M29" s="18"/>
      <c r="N29" s="18"/>
      <c r="O29" s="18"/>
      <c r="P29" s="18"/>
      <c r="Q29" s="18"/>
      <c r="R29" s="16"/>
      <c r="S29" s="16"/>
      <c r="T29" s="16"/>
      <c r="U29" s="16"/>
      <c r="V29" s="24"/>
      <c r="W29" s="16"/>
      <c r="X29" s="16"/>
      <c r="Y29" s="16"/>
      <c r="Z29" s="16"/>
      <c r="AA29" s="16"/>
      <c r="AB29" s="16"/>
      <c r="AC29" s="16"/>
      <c r="AD29" s="16"/>
      <c r="AE29" s="16"/>
      <c r="AF29" s="5"/>
      <c r="AG29" s="4"/>
      <c r="AH29" s="27"/>
      <c r="AI29" s="27"/>
      <c r="AJ29" s="27"/>
      <c r="AK29" s="27"/>
      <c r="AL29" s="27"/>
      <c r="AM29" s="27"/>
    </row>
    <row r="30" spans="1:53" ht="6" customHeight="1">
      <c r="A30" s="263"/>
      <c r="B30" s="8"/>
      <c r="C30" s="69"/>
      <c r="D30" s="18"/>
      <c r="E30" s="18"/>
      <c r="F30" s="18"/>
      <c r="G30" s="18"/>
      <c r="H30" s="18"/>
      <c r="I30" s="18"/>
      <c r="J30" s="18"/>
      <c r="K30" s="18"/>
      <c r="L30" s="18"/>
      <c r="M30" s="18"/>
      <c r="N30" s="18"/>
      <c r="O30" s="18"/>
      <c r="P30" s="18"/>
      <c r="Q30" s="18"/>
      <c r="R30" s="16"/>
      <c r="S30" s="16"/>
      <c r="T30" s="16"/>
      <c r="U30" s="16"/>
      <c r="V30" s="24"/>
      <c r="W30" s="16"/>
      <c r="X30" s="16"/>
      <c r="Y30" s="16"/>
      <c r="Z30" s="16"/>
      <c r="AA30" s="16"/>
      <c r="AB30" s="16"/>
      <c r="AC30" s="16"/>
      <c r="AD30" s="16"/>
      <c r="AE30" s="16"/>
      <c r="AF30" s="5"/>
      <c r="AG30" s="4"/>
      <c r="AH30" s="27"/>
      <c r="AI30" s="27"/>
      <c r="AJ30" s="27"/>
      <c r="AK30" s="27"/>
      <c r="AL30" s="27"/>
      <c r="AM30" s="27"/>
    </row>
    <row r="31" spans="1:53" ht="9" customHeight="1">
      <c r="A31" s="263"/>
      <c r="B31" s="8"/>
      <c r="C31" s="61"/>
      <c r="D31" s="61"/>
      <c r="E31" s="61"/>
      <c r="F31" s="61"/>
      <c r="G31" s="61"/>
      <c r="H31" s="61"/>
      <c r="I31" s="61"/>
      <c r="J31" s="18"/>
      <c r="K31" s="18"/>
      <c r="L31" s="18"/>
      <c r="M31" s="18"/>
      <c r="N31" s="18"/>
      <c r="O31" s="18"/>
      <c r="P31" s="18"/>
      <c r="Q31" s="18"/>
      <c r="R31" s="16"/>
      <c r="S31" s="16"/>
      <c r="T31" s="16"/>
      <c r="U31" s="16"/>
      <c r="V31" s="24"/>
      <c r="W31" s="16"/>
      <c r="X31" s="16"/>
      <c r="Y31" s="16"/>
      <c r="Z31" s="16"/>
      <c r="AA31" s="16"/>
      <c r="AB31" s="16"/>
      <c r="AC31" s="16"/>
      <c r="AD31" s="16"/>
      <c r="AE31" s="16"/>
      <c r="AF31" s="5"/>
      <c r="AG31" s="4"/>
      <c r="AH31" s="27"/>
      <c r="AI31" s="27"/>
      <c r="AJ31" s="27"/>
      <c r="AK31" s="27"/>
      <c r="AL31" s="27"/>
      <c r="AM31" s="27"/>
    </row>
    <row r="32" spans="1:53" ht="12.75" customHeight="1">
      <c r="A32" s="263"/>
      <c r="B32" s="8"/>
      <c r="C32" s="55"/>
      <c r="D32" s="18"/>
      <c r="E32" s="18"/>
      <c r="F32" s="18"/>
      <c r="G32" s="18"/>
      <c r="H32" s="18"/>
      <c r="I32" s="18"/>
      <c r="J32" s="18"/>
      <c r="K32" s="18"/>
      <c r="L32" s="18"/>
      <c r="M32" s="18"/>
      <c r="N32" s="18"/>
      <c r="O32" s="18"/>
      <c r="P32" s="18"/>
      <c r="Q32" s="18"/>
      <c r="R32" s="16"/>
      <c r="S32" s="16"/>
      <c r="T32" s="16"/>
      <c r="U32" s="16"/>
      <c r="V32" s="24"/>
      <c r="W32" s="16"/>
      <c r="X32" s="16"/>
      <c r="Y32" s="16"/>
      <c r="Z32" s="16"/>
      <c r="AA32" s="16"/>
      <c r="AB32" s="16"/>
      <c r="AC32" s="16"/>
      <c r="AD32" s="16"/>
      <c r="AE32" s="16"/>
      <c r="AF32" s="5"/>
      <c r="AG32" s="4"/>
      <c r="AH32" s="102"/>
      <c r="AI32" s="103"/>
      <c r="AJ32" s="103"/>
      <c r="AK32" s="103"/>
      <c r="AL32" s="104"/>
      <c r="AM32" s="102"/>
      <c r="AN32" s="31"/>
      <c r="AO32" s="31"/>
      <c r="AP32" s="31"/>
      <c r="AQ32" s="31"/>
      <c r="AR32" s="31"/>
      <c r="AS32" s="31"/>
      <c r="AT32" s="31"/>
      <c r="AU32" s="31"/>
      <c r="AV32" s="31"/>
      <c r="AW32" s="31"/>
      <c r="AX32" s="31"/>
      <c r="AY32" s="31"/>
      <c r="AZ32" s="31"/>
      <c r="BA32" s="31"/>
    </row>
    <row r="33" spans="1:58" ht="12.75" customHeight="1">
      <c r="A33" s="263"/>
      <c r="B33" s="8"/>
      <c r="C33" s="55"/>
      <c r="D33" s="18"/>
      <c r="E33" s="18"/>
      <c r="F33" s="18"/>
      <c r="G33" s="18"/>
      <c r="H33" s="18"/>
      <c r="I33" s="18"/>
      <c r="J33" s="18"/>
      <c r="K33" s="18"/>
      <c r="L33" s="18"/>
      <c r="M33" s="18"/>
      <c r="N33" s="18"/>
      <c r="O33" s="18"/>
      <c r="P33" s="18"/>
      <c r="Q33" s="18"/>
      <c r="R33" s="16"/>
      <c r="S33" s="16"/>
      <c r="T33" s="16"/>
      <c r="U33" s="16"/>
      <c r="V33" s="24"/>
      <c r="W33" s="16"/>
      <c r="X33" s="16"/>
      <c r="Y33" s="16"/>
      <c r="Z33" s="16"/>
      <c r="AA33" s="16"/>
      <c r="AB33" s="16"/>
      <c r="AC33" s="16"/>
      <c r="AD33" s="16"/>
      <c r="AE33" s="16"/>
      <c r="AF33" s="5"/>
      <c r="AG33" s="4"/>
      <c r="AH33" s="102"/>
      <c r="AI33" s="27"/>
      <c r="AJ33" s="27"/>
      <c r="AK33" s="27"/>
      <c r="AL33" s="27"/>
      <c r="AM33" s="27"/>
    </row>
    <row r="34" spans="1:58" ht="15.75" customHeight="1">
      <c r="A34" s="263"/>
      <c r="B34" s="8"/>
      <c r="C34" s="55"/>
      <c r="D34" s="18"/>
      <c r="E34" s="18"/>
      <c r="F34" s="18"/>
      <c r="G34" s="18"/>
      <c r="H34" s="18"/>
      <c r="I34" s="18"/>
      <c r="J34" s="18"/>
      <c r="K34" s="18"/>
      <c r="L34" s="18"/>
      <c r="M34" s="18"/>
      <c r="N34" s="18"/>
      <c r="O34" s="18"/>
      <c r="P34" s="18"/>
      <c r="Q34" s="18"/>
      <c r="R34" s="16"/>
      <c r="S34" s="16"/>
      <c r="T34" s="16"/>
      <c r="U34" s="16"/>
      <c r="V34" s="24"/>
      <c r="W34" s="16"/>
      <c r="X34" s="16"/>
      <c r="Y34" s="16"/>
      <c r="Z34" s="16"/>
      <c r="AA34" s="16"/>
      <c r="AB34" s="16"/>
      <c r="AC34" s="16"/>
      <c r="AD34" s="16"/>
      <c r="AE34" s="16"/>
      <c r="AF34" s="5"/>
      <c r="AG34" s="4"/>
      <c r="AH34" s="102"/>
      <c r="AI34" s="27"/>
      <c r="AJ34" s="27"/>
      <c r="AK34" s="27"/>
      <c r="AL34" s="27"/>
      <c r="AM34" s="27"/>
    </row>
    <row r="35" spans="1:58" ht="20.25" customHeight="1">
      <c r="A35" s="263"/>
      <c r="B35" s="8"/>
      <c r="C35" s="55"/>
      <c r="D35" s="18"/>
      <c r="E35" s="18"/>
      <c r="F35" s="18"/>
      <c r="G35" s="18"/>
      <c r="H35" s="18"/>
      <c r="I35" s="18"/>
      <c r="J35" s="18"/>
      <c r="K35" s="18"/>
      <c r="L35" s="18"/>
      <c r="M35" s="18"/>
      <c r="N35" s="18"/>
      <c r="O35" s="18"/>
      <c r="P35" s="18"/>
      <c r="Q35" s="18"/>
      <c r="R35" s="16"/>
      <c r="S35" s="16"/>
      <c r="T35" s="16"/>
      <c r="U35" s="16"/>
      <c r="V35" s="24"/>
      <c r="W35" s="16"/>
      <c r="X35" s="16"/>
      <c r="Y35" s="16"/>
      <c r="Z35" s="16"/>
      <c r="AA35" s="16"/>
      <c r="AB35" s="16"/>
      <c r="AC35" s="16"/>
      <c r="AD35" s="16"/>
      <c r="AE35" s="16"/>
      <c r="AF35" s="5"/>
      <c r="AG35" s="4"/>
      <c r="AH35" s="105"/>
      <c r="AI35" s="27"/>
      <c r="AJ35" s="27"/>
      <c r="AK35" s="27"/>
      <c r="AL35" s="27"/>
      <c r="AM35" s="27"/>
    </row>
    <row r="36" spans="1:58" ht="15.75" customHeight="1">
      <c r="A36" s="263"/>
      <c r="B36" s="8"/>
      <c r="C36" s="55"/>
      <c r="D36" s="18"/>
      <c r="E36" s="18"/>
      <c r="F36" s="18"/>
      <c r="G36" s="18"/>
      <c r="H36" s="18"/>
      <c r="I36" s="18"/>
      <c r="J36" s="18"/>
      <c r="K36" s="18"/>
      <c r="L36" s="18"/>
      <c r="M36" s="18"/>
      <c r="N36" s="18"/>
      <c r="O36" s="18"/>
      <c r="P36" s="18"/>
      <c r="Q36" s="18"/>
      <c r="R36" s="16"/>
      <c r="S36" s="16"/>
      <c r="T36" s="16"/>
      <c r="U36" s="16"/>
      <c r="V36" s="24"/>
      <c r="W36" s="16"/>
      <c r="X36" s="16"/>
      <c r="Y36" s="16"/>
      <c r="Z36" s="16"/>
      <c r="AA36" s="16"/>
      <c r="AB36" s="16"/>
      <c r="AC36" s="16"/>
      <c r="AD36" s="16"/>
      <c r="AE36" s="16"/>
      <c r="AF36" s="5"/>
      <c r="AG36" s="4"/>
      <c r="AH36" s="102"/>
      <c r="AI36" s="27"/>
      <c r="AJ36" s="27"/>
      <c r="AK36" s="27"/>
      <c r="AL36" s="27"/>
      <c r="AM36" s="27"/>
    </row>
    <row r="37" spans="1:58" ht="12.75" customHeight="1">
      <c r="A37" s="263"/>
      <c r="B37" s="8"/>
      <c r="C37" s="55"/>
      <c r="D37" s="18"/>
      <c r="E37" s="18"/>
      <c r="F37" s="18"/>
      <c r="G37" s="18"/>
      <c r="H37" s="18"/>
      <c r="I37" s="18"/>
      <c r="J37" s="18"/>
      <c r="K37" s="18"/>
      <c r="L37" s="18"/>
      <c r="M37" s="18"/>
      <c r="N37" s="18"/>
      <c r="O37" s="18"/>
      <c r="P37" s="18"/>
      <c r="Q37" s="18"/>
      <c r="R37" s="16"/>
      <c r="S37" s="16"/>
      <c r="T37" s="16"/>
      <c r="U37" s="16"/>
      <c r="V37" s="24"/>
      <c r="W37" s="16"/>
      <c r="X37" s="16"/>
      <c r="Y37" s="16"/>
      <c r="Z37" s="16"/>
      <c r="AA37" s="16"/>
      <c r="AB37" s="16"/>
      <c r="AC37" s="16"/>
      <c r="AD37" s="16"/>
      <c r="AE37" s="16"/>
      <c r="AF37" s="5"/>
      <c r="AG37" s="4"/>
      <c r="AH37" s="102"/>
      <c r="AI37" s="27"/>
      <c r="AJ37" s="27"/>
      <c r="AK37" s="27"/>
      <c r="AL37" s="27"/>
      <c r="AM37" s="27"/>
    </row>
    <row r="38" spans="1:58" ht="12" customHeight="1">
      <c r="A38" s="263"/>
      <c r="B38" s="8"/>
      <c r="C38" s="55"/>
      <c r="D38" s="18"/>
      <c r="E38" s="18"/>
      <c r="F38" s="18"/>
      <c r="G38" s="18"/>
      <c r="H38" s="18"/>
      <c r="I38" s="18"/>
      <c r="J38" s="18"/>
      <c r="K38" s="18"/>
      <c r="L38" s="18"/>
      <c r="M38" s="18"/>
      <c r="N38" s="18"/>
      <c r="O38" s="18"/>
      <c r="P38" s="18"/>
      <c r="Q38" s="18"/>
      <c r="R38" s="16"/>
      <c r="S38" s="16"/>
      <c r="T38" s="16"/>
      <c r="U38" s="16"/>
      <c r="V38" s="24"/>
      <c r="W38" s="16"/>
      <c r="X38" s="16"/>
      <c r="Y38" s="16"/>
      <c r="Z38" s="16"/>
      <c r="AA38" s="16"/>
      <c r="AB38" s="16"/>
      <c r="AC38" s="16"/>
      <c r="AD38" s="16"/>
      <c r="AE38" s="16"/>
      <c r="AF38" s="5"/>
      <c r="AG38" s="4"/>
      <c r="AH38" s="102"/>
      <c r="AI38" s="27"/>
      <c r="AJ38" s="27"/>
      <c r="AK38" s="27"/>
      <c r="AL38" s="27"/>
      <c r="AM38" s="27"/>
    </row>
    <row r="39" spans="1:58" ht="12.75" customHeight="1">
      <c r="A39" s="263"/>
      <c r="B39" s="8"/>
      <c r="C39" s="55"/>
      <c r="D39" s="18"/>
      <c r="E39" s="18"/>
      <c r="F39" s="18"/>
      <c r="G39" s="18"/>
      <c r="H39" s="18"/>
      <c r="I39" s="18"/>
      <c r="J39" s="18"/>
      <c r="K39" s="18"/>
      <c r="L39" s="18"/>
      <c r="M39" s="18"/>
      <c r="N39" s="18"/>
      <c r="O39" s="18"/>
      <c r="P39" s="18"/>
      <c r="Q39" s="18"/>
      <c r="R39" s="16"/>
      <c r="S39" s="16"/>
      <c r="T39" s="16"/>
      <c r="U39" s="16"/>
      <c r="V39" s="24"/>
      <c r="W39" s="16"/>
      <c r="X39" s="16"/>
      <c r="Y39" s="16"/>
      <c r="Z39" s="16"/>
      <c r="AA39" s="16"/>
      <c r="AB39" s="16"/>
      <c r="AC39" s="16"/>
      <c r="AD39" s="16"/>
      <c r="AE39" s="16"/>
      <c r="AF39" s="5"/>
      <c r="AG39" s="4"/>
      <c r="AH39" s="102"/>
      <c r="AI39" s="27"/>
      <c r="AJ39" s="27"/>
      <c r="AK39" s="27"/>
      <c r="AL39" s="27"/>
      <c r="AM39" s="27"/>
    </row>
    <row r="40" spans="1:58" ht="12.75" customHeight="1">
      <c r="A40" s="263"/>
      <c r="B40" s="8"/>
      <c r="C40" s="55"/>
      <c r="D40" s="18"/>
      <c r="E40" s="18"/>
      <c r="F40" s="18"/>
      <c r="G40" s="18"/>
      <c r="H40" s="18"/>
      <c r="I40" s="18"/>
      <c r="J40" s="18"/>
      <c r="K40" s="18"/>
      <c r="L40" s="18"/>
      <c r="M40" s="18"/>
      <c r="N40" s="18"/>
      <c r="O40" s="18"/>
      <c r="P40" s="18"/>
      <c r="Q40" s="18"/>
      <c r="R40" s="16"/>
      <c r="S40" s="16"/>
      <c r="T40" s="16"/>
      <c r="U40" s="16"/>
      <c r="V40" s="24"/>
      <c r="W40" s="16"/>
      <c r="X40" s="16"/>
      <c r="Y40" s="16"/>
      <c r="Z40" s="16"/>
      <c r="AA40" s="16"/>
      <c r="AB40" s="16"/>
      <c r="AC40" s="16"/>
      <c r="AD40" s="16"/>
      <c r="AE40" s="16"/>
      <c r="AF40" s="5"/>
      <c r="AG40" s="4"/>
      <c r="AH40" s="102"/>
      <c r="AI40" s="27"/>
      <c r="AJ40" s="27"/>
      <c r="AK40" s="27"/>
      <c r="AL40" s="27"/>
      <c r="AM40" s="27"/>
    </row>
    <row r="41" spans="1:58" ht="10.5" customHeight="1">
      <c r="A41" s="263"/>
      <c r="B41" s="8"/>
      <c r="C41" s="55"/>
      <c r="D41" s="18"/>
      <c r="E41" s="18"/>
      <c r="F41" s="18"/>
      <c r="G41" s="18"/>
      <c r="H41" s="18"/>
      <c r="I41" s="18"/>
      <c r="J41" s="18"/>
      <c r="K41" s="18"/>
      <c r="L41" s="18"/>
      <c r="M41" s="18"/>
      <c r="N41" s="18"/>
      <c r="O41" s="18"/>
      <c r="P41" s="18"/>
      <c r="Q41" s="18"/>
      <c r="R41" s="16"/>
      <c r="S41" s="16"/>
      <c r="T41" s="16"/>
      <c r="U41" s="16"/>
      <c r="V41" s="24"/>
      <c r="W41" s="16"/>
      <c r="X41" s="16"/>
      <c r="Y41" s="16"/>
      <c r="Z41" s="16"/>
      <c r="AA41" s="16"/>
      <c r="AB41" s="16"/>
      <c r="AC41" s="16"/>
      <c r="AD41" s="16"/>
      <c r="AE41" s="16"/>
      <c r="AF41" s="5"/>
      <c r="AG41" s="4"/>
      <c r="AH41" s="102"/>
      <c r="AI41" s="27"/>
      <c r="AJ41" s="27"/>
      <c r="AK41" s="27"/>
      <c r="AL41" s="27"/>
      <c r="AM41" s="27"/>
    </row>
    <row r="42" spans="1:58" ht="19.5" customHeight="1">
      <c r="A42" s="263"/>
      <c r="B42" s="8"/>
      <c r="C42" s="8"/>
      <c r="D42" s="8"/>
      <c r="E42" s="8"/>
      <c r="F42" s="8"/>
      <c r="G42" s="8"/>
      <c r="H42" s="8"/>
      <c r="I42" s="8"/>
      <c r="J42" s="8"/>
      <c r="K42" s="8"/>
      <c r="L42" s="8"/>
      <c r="M42" s="8"/>
      <c r="N42" s="8"/>
      <c r="O42" s="8"/>
      <c r="P42" s="8"/>
      <c r="Q42" s="8"/>
      <c r="R42" s="72"/>
      <c r="S42" s="72"/>
      <c r="T42" s="8"/>
      <c r="U42" s="8"/>
      <c r="V42" s="8"/>
      <c r="W42" s="8"/>
      <c r="X42" s="8"/>
      <c r="Y42" s="8"/>
      <c r="Z42" s="8"/>
      <c r="AA42" s="8"/>
      <c r="AB42" s="22"/>
      <c r="AC42" s="8"/>
      <c r="AD42" s="22"/>
      <c r="AE42" s="8"/>
      <c r="AF42" s="5"/>
      <c r="AG42" s="4"/>
      <c r="AH42" s="27"/>
      <c r="AI42" s="67"/>
      <c r="AJ42" s="27"/>
      <c r="AK42" s="27"/>
      <c r="AL42" s="27"/>
      <c r="AM42" s="27"/>
    </row>
    <row r="43" spans="1:58" ht="9" customHeight="1">
      <c r="A43" s="263"/>
      <c r="B43" s="8"/>
      <c r="C43" s="97"/>
      <c r="D43" s="91"/>
      <c r="E43" s="91"/>
      <c r="F43" s="91"/>
      <c r="G43" s="91"/>
      <c r="H43" s="91"/>
      <c r="I43" s="91"/>
      <c r="J43" s="91"/>
      <c r="K43" s="91"/>
      <c r="L43" s="91"/>
      <c r="M43" s="91"/>
      <c r="N43" s="91"/>
      <c r="O43" s="91"/>
      <c r="P43" s="91"/>
      <c r="Q43" s="91"/>
      <c r="R43" s="98"/>
      <c r="S43" s="98"/>
      <c r="T43" s="98"/>
      <c r="U43" s="98"/>
      <c r="V43" s="98"/>
      <c r="W43" s="98"/>
      <c r="X43" s="98"/>
      <c r="Y43" s="98"/>
      <c r="Z43" s="98"/>
      <c r="AA43" s="98"/>
      <c r="AB43" s="98"/>
      <c r="AC43" s="98"/>
      <c r="AD43" s="98"/>
      <c r="AE43" s="98"/>
      <c r="AF43" s="5"/>
      <c r="AG43" s="4"/>
      <c r="AH43" s="27"/>
      <c r="AI43" s="27"/>
      <c r="AJ43" s="27"/>
      <c r="AK43" s="27"/>
      <c r="AL43" s="27"/>
      <c r="AM43" s="27"/>
    </row>
    <row r="44" spans="1:58" ht="3.75" customHeight="1">
      <c r="A44" s="263"/>
      <c r="B44" s="8"/>
      <c r="C44" s="13"/>
      <c r="D44" s="13"/>
      <c r="E44" s="13"/>
      <c r="F44" s="13"/>
      <c r="G44" s="13"/>
      <c r="H44" s="13"/>
      <c r="I44" s="13"/>
      <c r="J44" s="13"/>
      <c r="K44" s="13"/>
      <c r="L44" s="13"/>
      <c r="M44" s="13"/>
      <c r="N44" s="13"/>
      <c r="O44" s="13"/>
      <c r="P44" s="13"/>
      <c r="Q44" s="13"/>
      <c r="R44" s="5"/>
      <c r="S44" s="5"/>
      <c r="T44" s="5"/>
      <c r="U44" s="5"/>
      <c r="V44" s="5"/>
      <c r="W44" s="5"/>
      <c r="X44" s="5"/>
      <c r="Y44" s="5"/>
      <c r="Z44" s="5"/>
      <c r="AA44" s="5"/>
      <c r="AB44" s="5"/>
      <c r="AC44" s="5"/>
      <c r="AD44" s="5"/>
      <c r="AE44" s="5"/>
      <c r="AF44" s="5"/>
      <c r="AG44" s="4"/>
      <c r="AH44" s="27"/>
      <c r="AI44" s="27"/>
      <c r="AJ44" s="27"/>
      <c r="AK44" s="27"/>
      <c r="AL44" s="27"/>
      <c r="AM44" s="27"/>
    </row>
    <row r="45" spans="1:58" ht="11.25" customHeight="1">
      <c r="A45" s="263"/>
      <c r="B45" s="8"/>
      <c r="C45" s="13"/>
      <c r="D45" s="13"/>
      <c r="E45" s="15"/>
      <c r="F45" s="1817"/>
      <c r="G45" s="1817"/>
      <c r="H45" s="1817"/>
      <c r="I45" s="1817"/>
      <c r="J45" s="1817"/>
      <c r="K45" s="1817"/>
      <c r="L45" s="1817"/>
      <c r="M45" s="1817"/>
      <c r="N45" s="1817"/>
      <c r="O45" s="1817"/>
      <c r="P45" s="1817"/>
      <c r="Q45" s="1817"/>
      <c r="R45" s="1817"/>
      <c r="S45" s="1817"/>
      <c r="T45" s="1817"/>
      <c r="U45" s="1817"/>
      <c r="V45" s="1817"/>
      <c r="W45" s="15"/>
      <c r="X45" s="1817"/>
      <c r="Y45" s="1817"/>
      <c r="Z45" s="1817"/>
      <c r="AA45" s="1817"/>
      <c r="AB45" s="1817"/>
      <c r="AC45" s="1817"/>
      <c r="AD45" s="1817"/>
      <c r="AE45" s="15"/>
      <c r="AF45" s="8"/>
      <c r="AG45" s="4"/>
      <c r="AH45" s="27"/>
      <c r="AI45" s="27"/>
      <c r="AJ45" s="27"/>
      <c r="AK45" s="27"/>
      <c r="AL45" s="27"/>
      <c r="AM45" s="27"/>
    </row>
    <row r="46" spans="1:58" ht="12.75" customHeight="1">
      <c r="A46" s="263"/>
      <c r="B46" s="8"/>
      <c r="C46" s="13"/>
      <c r="D46" s="13"/>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5"/>
      <c r="AG46" s="4"/>
      <c r="AH46" s="27"/>
      <c r="AI46" s="27"/>
      <c r="AJ46" s="27"/>
      <c r="AK46" s="27"/>
      <c r="AL46" s="27"/>
      <c r="AM46" s="27"/>
    </row>
    <row r="47" spans="1:58" ht="6" customHeight="1">
      <c r="A47" s="263"/>
      <c r="B47" s="8"/>
      <c r="C47" s="13"/>
      <c r="D47" s="13"/>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5"/>
      <c r="AG47" s="4"/>
      <c r="AH47" s="27"/>
      <c r="AI47" s="27"/>
      <c r="AJ47" s="27"/>
      <c r="AK47" s="27"/>
      <c r="AL47" s="27"/>
      <c r="AM47" s="27"/>
    </row>
    <row r="48" spans="1:58" s="62" customFormat="1" ht="12" customHeight="1">
      <c r="A48" s="419"/>
      <c r="B48" s="60"/>
      <c r="C48" s="73"/>
      <c r="D48" s="61"/>
      <c r="E48" s="75"/>
      <c r="F48" s="75"/>
      <c r="G48" s="75"/>
      <c r="H48" s="75"/>
      <c r="I48" s="75"/>
      <c r="J48" s="75"/>
      <c r="K48" s="75"/>
      <c r="L48" s="75"/>
      <c r="M48" s="75"/>
      <c r="N48" s="75"/>
      <c r="O48" s="75"/>
      <c r="P48" s="75"/>
      <c r="Q48" s="75"/>
      <c r="R48" s="75"/>
      <c r="S48" s="75"/>
      <c r="T48" s="75"/>
      <c r="U48" s="75"/>
      <c r="V48" s="75"/>
      <c r="W48" s="75"/>
      <c r="X48" s="75"/>
      <c r="Y48" s="75"/>
      <c r="Z48" s="75"/>
      <c r="AA48" s="75"/>
      <c r="AB48" s="75"/>
      <c r="AC48" s="75"/>
      <c r="AD48" s="75"/>
      <c r="AE48" s="75"/>
      <c r="AF48" s="82"/>
      <c r="AG48" s="59"/>
      <c r="AH48" s="101"/>
      <c r="AI48" s="108"/>
      <c r="AJ48" s="108"/>
      <c r="AK48" s="108"/>
      <c r="AL48" s="90"/>
      <c r="AM48" s="90"/>
      <c r="AN48"/>
      <c r="AO48"/>
      <c r="AP48"/>
      <c r="AQ48"/>
      <c r="AR48"/>
      <c r="AS48"/>
      <c r="AT48"/>
      <c r="AU48"/>
      <c r="AV48"/>
      <c r="AW48"/>
      <c r="AX48"/>
      <c r="AY48"/>
      <c r="AZ48"/>
      <c r="BA48"/>
      <c r="BB48"/>
      <c r="BC48"/>
      <c r="BD48"/>
      <c r="BE48"/>
      <c r="BF48"/>
    </row>
    <row r="49" spans="1:39" ht="10.5" customHeight="1">
      <c r="A49" s="263"/>
      <c r="B49" s="8"/>
      <c r="C49" s="55"/>
      <c r="D49" s="18"/>
      <c r="E49" s="94"/>
      <c r="F49" s="81"/>
      <c r="G49" s="81"/>
      <c r="H49" s="81"/>
      <c r="I49" s="81"/>
      <c r="J49" s="81"/>
      <c r="K49" s="81"/>
      <c r="L49" s="81"/>
      <c r="M49" s="81"/>
      <c r="N49" s="81"/>
      <c r="O49" s="81"/>
      <c r="P49" s="81"/>
      <c r="Q49" s="81"/>
      <c r="R49" s="81"/>
      <c r="S49" s="81"/>
      <c r="T49" s="81"/>
      <c r="U49" s="81"/>
      <c r="V49" s="81"/>
      <c r="W49" s="81"/>
      <c r="X49" s="81"/>
      <c r="Y49" s="81"/>
      <c r="Z49" s="81"/>
      <c r="AA49" s="81"/>
      <c r="AB49" s="81"/>
      <c r="AC49" s="81"/>
      <c r="AD49" s="81"/>
      <c r="AE49" s="94"/>
      <c r="AF49" s="5"/>
      <c r="AG49" s="4"/>
      <c r="AH49" s="68"/>
      <c r="AI49" s="108"/>
      <c r="AJ49" s="108"/>
      <c r="AK49" s="108"/>
      <c r="AL49" s="27"/>
      <c r="AM49" s="27"/>
    </row>
    <row r="50" spans="1:39" ht="12" customHeight="1">
      <c r="A50" s="263"/>
      <c r="B50" s="8"/>
      <c r="C50" s="55"/>
      <c r="D50" s="18"/>
      <c r="E50" s="94"/>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94"/>
      <c r="AF50" s="5"/>
      <c r="AG50" s="4"/>
      <c r="AH50" s="68"/>
      <c r="AI50" s="108"/>
      <c r="AJ50" s="108"/>
      <c r="AK50" s="108"/>
      <c r="AL50" s="27"/>
      <c r="AM50" s="27"/>
    </row>
    <row r="51" spans="1:39" ht="12" customHeight="1">
      <c r="A51" s="263"/>
      <c r="B51" s="8"/>
      <c r="C51" s="55"/>
      <c r="D51" s="18"/>
      <c r="E51" s="94"/>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94"/>
      <c r="AF51" s="5"/>
      <c r="AG51" s="4"/>
      <c r="AH51" s="27"/>
      <c r="AI51" s="108"/>
      <c r="AJ51" s="108"/>
      <c r="AK51" s="108"/>
      <c r="AL51" s="27"/>
      <c r="AM51" s="27"/>
    </row>
    <row r="52" spans="1:39" ht="12" customHeight="1">
      <c r="A52" s="263"/>
      <c r="B52" s="8"/>
      <c r="C52" s="55"/>
      <c r="D52" s="18"/>
      <c r="E52" s="94"/>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94"/>
      <c r="AF52" s="5"/>
      <c r="AG52" s="4"/>
      <c r="AH52" s="27"/>
      <c r="AI52" s="108"/>
      <c r="AJ52" s="108"/>
      <c r="AK52" s="108"/>
      <c r="AL52" s="27"/>
      <c r="AM52" s="27"/>
    </row>
    <row r="53" spans="1:39" ht="12" customHeight="1">
      <c r="A53" s="263"/>
      <c r="B53" s="8"/>
      <c r="C53" s="55"/>
      <c r="D53" s="18"/>
      <c r="E53" s="94"/>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94"/>
      <c r="AF53" s="5"/>
      <c r="AG53" s="4"/>
      <c r="AH53" s="27"/>
      <c r="AI53" s="108"/>
      <c r="AJ53" s="108"/>
      <c r="AK53" s="108"/>
      <c r="AL53" s="27"/>
      <c r="AM53" s="27"/>
    </row>
    <row r="54" spans="1:39" ht="12" customHeight="1">
      <c r="A54" s="263"/>
      <c r="B54" s="8"/>
      <c r="C54" s="55"/>
      <c r="D54" s="18"/>
      <c r="E54" s="94"/>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94"/>
      <c r="AF54" s="5"/>
      <c r="AG54" s="4"/>
      <c r="AH54" s="27"/>
      <c r="AI54" s="108"/>
      <c r="AJ54" s="108"/>
      <c r="AK54" s="108"/>
      <c r="AL54" s="27"/>
      <c r="AM54" s="27"/>
    </row>
    <row r="55" spans="1:39" ht="12" customHeight="1">
      <c r="A55" s="263"/>
      <c r="B55" s="8"/>
      <c r="C55" s="55"/>
      <c r="D55" s="18"/>
      <c r="E55" s="94"/>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94"/>
      <c r="AF55" s="5"/>
      <c r="AG55" s="4"/>
      <c r="AH55" s="27"/>
      <c r="AI55" s="27"/>
      <c r="AJ55" s="27"/>
      <c r="AK55" s="27"/>
      <c r="AL55" s="27"/>
      <c r="AM55" s="27"/>
    </row>
    <row r="56" spans="1:39" ht="12" customHeight="1">
      <c r="A56" s="263"/>
      <c r="B56" s="8"/>
      <c r="C56" s="55"/>
      <c r="D56" s="18"/>
      <c r="E56" s="94"/>
      <c r="F56" s="81"/>
      <c r="G56" s="81"/>
      <c r="H56" s="81"/>
      <c r="I56" s="81"/>
      <c r="J56" s="81"/>
      <c r="K56" s="81"/>
      <c r="L56" s="81"/>
      <c r="M56" s="81"/>
      <c r="N56" s="81"/>
      <c r="O56" s="81"/>
      <c r="P56" s="81"/>
      <c r="Q56" s="81"/>
      <c r="R56" s="81"/>
      <c r="S56" s="81"/>
      <c r="T56" s="81"/>
      <c r="U56" s="81"/>
      <c r="V56" s="81"/>
      <c r="W56" s="81"/>
      <c r="X56" s="81"/>
      <c r="Y56" s="81"/>
      <c r="Z56" s="81"/>
      <c r="AA56" s="81"/>
      <c r="AB56" s="81"/>
      <c r="AC56" s="81"/>
      <c r="AD56" s="81"/>
      <c r="AE56" s="94"/>
      <c r="AF56" s="5"/>
      <c r="AG56" s="4"/>
      <c r="AH56" s="27"/>
      <c r="AI56" s="27"/>
      <c r="AJ56" s="27"/>
      <c r="AK56" s="27"/>
      <c r="AL56" s="27"/>
      <c r="AM56" s="27"/>
    </row>
    <row r="57" spans="1:39" ht="12" customHeight="1">
      <c r="A57" s="263"/>
      <c r="B57" s="8"/>
      <c r="C57" s="55"/>
      <c r="D57" s="18"/>
      <c r="E57" s="94"/>
      <c r="F57" s="81"/>
      <c r="G57" s="81"/>
      <c r="H57" s="81"/>
      <c r="I57" s="81"/>
      <c r="J57" s="81"/>
      <c r="K57" s="81"/>
      <c r="L57" s="81"/>
      <c r="M57" s="81"/>
      <c r="N57" s="81"/>
      <c r="O57" s="81"/>
      <c r="P57" s="81"/>
      <c r="Q57" s="81"/>
      <c r="R57" s="81"/>
      <c r="S57" s="81"/>
      <c r="T57" s="81"/>
      <c r="U57" s="81"/>
      <c r="V57" s="81"/>
      <c r="W57" s="81"/>
      <c r="X57" s="81"/>
      <c r="Y57" s="81"/>
      <c r="Z57" s="81"/>
      <c r="AA57" s="81"/>
      <c r="AB57" s="81"/>
      <c r="AC57" s="81"/>
      <c r="AD57" s="81"/>
      <c r="AE57" s="94"/>
      <c r="AF57" s="5"/>
      <c r="AG57" s="4"/>
      <c r="AH57" s="27"/>
      <c r="AI57" s="27"/>
      <c r="AJ57" s="27"/>
      <c r="AK57" s="27"/>
      <c r="AL57" s="27"/>
      <c r="AM57" s="27"/>
    </row>
    <row r="58" spans="1:39" ht="12" customHeight="1">
      <c r="A58" s="263"/>
      <c r="B58" s="8"/>
      <c r="C58" s="55"/>
      <c r="D58" s="18"/>
      <c r="E58" s="94"/>
      <c r="F58" s="81"/>
      <c r="G58" s="81"/>
      <c r="H58" s="81"/>
      <c r="I58" s="81"/>
      <c r="J58" s="81"/>
      <c r="K58" s="81"/>
      <c r="L58" s="81"/>
      <c r="M58" s="81"/>
      <c r="N58" s="81"/>
      <c r="O58" s="81"/>
      <c r="P58" s="81"/>
      <c r="Q58" s="81"/>
      <c r="R58" s="81"/>
      <c r="S58" s="81"/>
      <c r="T58" s="81"/>
      <c r="U58" s="81"/>
      <c r="V58" s="81"/>
      <c r="W58" s="81"/>
      <c r="X58" s="81"/>
      <c r="Y58" s="81"/>
      <c r="Z58" s="81"/>
      <c r="AA58" s="81"/>
      <c r="AB58" s="81"/>
      <c r="AC58" s="81"/>
      <c r="AD58" s="81"/>
      <c r="AE58" s="94"/>
      <c r="AF58" s="5"/>
      <c r="AG58" s="4"/>
      <c r="AH58" s="27"/>
      <c r="AI58" s="27"/>
      <c r="AJ58" s="27"/>
      <c r="AK58" s="27"/>
      <c r="AL58" s="27"/>
      <c r="AM58" s="27"/>
    </row>
    <row r="59" spans="1:39" ht="12" customHeight="1">
      <c r="A59" s="263"/>
      <c r="B59" s="8"/>
      <c r="C59" s="55"/>
      <c r="D59" s="18"/>
      <c r="E59" s="94"/>
      <c r="F59" s="81"/>
      <c r="G59" s="81"/>
      <c r="H59" s="81"/>
      <c r="I59" s="81"/>
      <c r="J59" s="81"/>
      <c r="K59" s="81"/>
      <c r="L59" s="81"/>
      <c r="M59" s="81"/>
      <c r="N59" s="81"/>
      <c r="O59" s="81"/>
      <c r="P59" s="81"/>
      <c r="Q59" s="81"/>
      <c r="R59" s="81"/>
      <c r="S59" s="81"/>
      <c r="T59" s="81"/>
      <c r="U59" s="81"/>
      <c r="V59" s="81"/>
      <c r="W59" s="81"/>
      <c r="X59" s="81"/>
      <c r="Y59" s="81"/>
      <c r="Z59" s="81"/>
      <c r="AA59" s="81"/>
      <c r="AB59" s="81"/>
      <c r="AC59" s="81"/>
      <c r="AD59" s="81"/>
      <c r="AE59" s="94"/>
      <c r="AF59" s="5"/>
      <c r="AG59" s="4"/>
      <c r="AH59" s="27"/>
      <c r="AI59" s="27"/>
      <c r="AJ59" s="27"/>
      <c r="AK59" s="27"/>
      <c r="AL59" s="27"/>
      <c r="AM59" s="27"/>
    </row>
    <row r="60" spans="1:39" ht="12" customHeight="1">
      <c r="A60" s="263"/>
      <c r="B60" s="8"/>
      <c r="C60" s="55"/>
      <c r="D60" s="18"/>
      <c r="E60" s="94"/>
      <c r="F60" s="81"/>
      <c r="G60" s="81"/>
      <c r="H60" s="81"/>
      <c r="I60" s="81"/>
      <c r="J60" s="81"/>
      <c r="K60" s="81"/>
      <c r="L60" s="81"/>
      <c r="M60" s="81"/>
      <c r="N60" s="81"/>
      <c r="O60" s="81"/>
      <c r="P60" s="81"/>
      <c r="Q60" s="81"/>
      <c r="R60" s="81"/>
      <c r="S60" s="81"/>
      <c r="T60" s="81"/>
      <c r="U60" s="81"/>
      <c r="V60" s="81"/>
      <c r="W60" s="81"/>
      <c r="X60" s="81"/>
      <c r="Y60" s="81"/>
      <c r="Z60" s="81"/>
      <c r="AA60" s="81"/>
      <c r="AB60" s="81"/>
      <c r="AC60" s="81"/>
      <c r="AD60" s="81"/>
      <c r="AE60" s="94"/>
      <c r="AF60" s="5"/>
      <c r="AG60" s="4"/>
      <c r="AH60" s="27"/>
      <c r="AI60" s="27"/>
      <c r="AJ60" s="27"/>
      <c r="AK60" s="27"/>
      <c r="AL60" s="27"/>
      <c r="AM60" s="27"/>
    </row>
    <row r="61" spans="1:39" ht="12" customHeight="1">
      <c r="A61" s="263"/>
      <c r="B61" s="8"/>
      <c r="C61" s="55"/>
      <c r="D61" s="18"/>
      <c r="E61" s="94"/>
      <c r="F61" s="81"/>
      <c r="G61" s="81"/>
      <c r="H61" s="81"/>
      <c r="I61" s="81"/>
      <c r="J61" s="81"/>
      <c r="K61" s="81"/>
      <c r="L61" s="81"/>
      <c r="M61" s="81"/>
      <c r="N61" s="81"/>
      <c r="O61" s="81"/>
      <c r="P61" s="81"/>
      <c r="Q61" s="81"/>
      <c r="R61" s="81"/>
      <c r="S61" s="81"/>
      <c r="T61" s="81"/>
      <c r="U61" s="81"/>
      <c r="V61" s="81"/>
      <c r="W61" s="81"/>
      <c r="X61" s="81"/>
      <c r="Y61" s="81"/>
      <c r="Z61" s="81"/>
      <c r="AA61" s="81"/>
      <c r="AB61" s="81"/>
      <c r="AC61" s="81"/>
      <c r="AD61" s="81"/>
      <c r="AE61" s="94"/>
      <c r="AF61" s="5"/>
      <c r="AG61" s="4"/>
      <c r="AH61" s="27"/>
      <c r="AI61" s="27"/>
      <c r="AJ61" s="27"/>
      <c r="AK61" s="27"/>
      <c r="AL61" s="27"/>
      <c r="AM61" s="27"/>
    </row>
    <row r="62" spans="1:39" ht="12" customHeight="1">
      <c r="A62" s="263"/>
      <c r="B62" s="8"/>
      <c r="C62" s="55"/>
      <c r="D62" s="18"/>
      <c r="E62" s="94"/>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94"/>
      <c r="AF62" s="5"/>
      <c r="AG62" s="4"/>
      <c r="AH62" s="27"/>
      <c r="AI62" s="27"/>
      <c r="AJ62" s="27"/>
      <c r="AK62" s="27"/>
      <c r="AL62" s="27"/>
      <c r="AM62" s="27"/>
    </row>
    <row r="63" spans="1:39" ht="12" customHeight="1">
      <c r="A63" s="263"/>
      <c r="B63" s="8"/>
      <c r="C63" s="55"/>
      <c r="D63" s="18"/>
      <c r="E63" s="94"/>
      <c r="F63" s="81"/>
      <c r="G63" s="81"/>
      <c r="H63" s="81"/>
      <c r="I63" s="81"/>
      <c r="J63" s="81"/>
      <c r="K63" s="81"/>
      <c r="L63" s="81"/>
      <c r="M63" s="81"/>
      <c r="N63" s="81"/>
      <c r="O63" s="81"/>
      <c r="P63" s="81"/>
      <c r="Q63" s="81"/>
      <c r="R63" s="81"/>
      <c r="S63" s="81"/>
      <c r="T63" s="81"/>
      <c r="U63" s="81"/>
      <c r="V63" s="81"/>
      <c r="W63" s="81"/>
      <c r="X63" s="81"/>
      <c r="Y63" s="81"/>
      <c r="Z63" s="81"/>
      <c r="AA63" s="81"/>
      <c r="AB63" s="81"/>
      <c r="AC63" s="81"/>
      <c r="AD63" s="81"/>
      <c r="AE63" s="94"/>
      <c r="AF63" s="5"/>
      <c r="AG63" s="4"/>
      <c r="AH63" s="27"/>
      <c r="AI63" s="27"/>
      <c r="AJ63" s="27"/>
      <c r="AK63" s="27"/>
      <c r="AL63" s="27"/>
      <c r="AM63" s="27"/>
    </row>
    <row r="64" spans="1:39" ht="12" customHeight="1">
      <c r="A64" s="263"/>
      <c r="B64" s="8"/>
      <c r="C64" s="55"/>
      <c r="D64" s="18"/>
      <c r="E64" s="94"/>
      <c r="F64" s="81"/>
      <c r="G64" s="81"/>
      <c r="H64" s="81"/>
      <c r="I64" s="81"/>
      <c r="J64" s="81"/>
      <c r="K64" s="81"/>
      <c r="L64" s="81"/>
      <c r="M64" s="81"/>
      <c r="N64" s="81"/>
      <c r="O64" s="81"/>
      <c r="P64" s="81"/>
      <c r="Q64" s="81"/>
      <c r="R64" s="81"/>
      <c r="S64" s="81"/>
      <c r="T64" s="81"/>
      <c r="U64" s="81"/>
      <c r="V64" s="81"/>
      <c r="W64" s="81"/>
      <c r="X64" s="81"/>
      <c r="Y64" s="81"/>
      <c r="Z64" s="81"/>
      <c r="AA64" s="81"/>
      <c r="AB64" s="81"/>
      <c r="AC64" s="81"/>
      <c r="AD64" s="81"/>
      <c r="AE64" s="94"/>
      <c r="AF64" s="5"/>
      <c r="AG64" s="4"/>
      <c r="AH64" s="27"/>
      <c r="AI64" s="27"/>
      <c r="AJ64" s="27"/>
      <c r="AK64" s="27"/>
      <c r="AL64" s="27"/>
      <c r="AM64" s="27"/>
    </row>
    <row r="65" spans="1:43" ht="12" customHeight="1">
      <c r="A65" s="263"/>
      <c r="B65" s="8"/>
      <c r="C65" s="55"/>
      <c r="D65" s="18"/>
      <c r="E65" s="94"/>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94"/>
      <c r="AF65" s="5"/>
      <c r="AG65" s="4"/>
      <c r="AH65" s="27"/>
      <c r="AI65" s="27"/>
      <c r="AJ65" s="27"/>
      <c r="AK65" s="27"/>
      <c r="AL65" s="27"/>
      <c r="AM65" s="27"/>
    </row>
    <row r="66" spans="1:43" ht="12" customHeight="1">
      <c r="A66" s="263"/>
      <c r="B66" s="8"/>
      <c r="C66" s="55"/>
      <c r="D66" s="18"/>
      <c r="E66" s="94"/>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94"/>
      <c r="AF66" s="5"/>
      <c r="AG66" s="4"/>
      <c r="AH66" s="27"/>
      <c r="AI66" s="27"/>
      <c r="AJ66" s="27"/>
      <c r="AK66" s="27"/>
      <c r="AL66" s="27"/>
      <c r="AM66" s="27"/>
    </row>
    <row r="67" spans="1:43" ht="12" customHeight="1">
      <c r="A67" s="263"/>
      <c r="B67" s="8"/>
      <c r="C67" s="55"/>
      <c r="D67" s="18"/>
      <c r="E67" s="94"/>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c r="AE67" s="94"/>
      <c r="AF67" s="5"/>
      <c r="AG67" s="4"/>
      <c r="AH67" s="27"/>
      <c r="AI67" s="27"/>
      <c r="AJ67" s="27"/>
      <c r="AK67" s="27"/>
      <c r="AL67" s="27"/>
      <c r="AM67" s="27"/>
    </row>
    <row r="68" spans="1:43" ht="12" customHeight="1">
      <c r="A68" s="263"/>
      <c r="B68" s="8"/>
      <c r="C68" s="55"/>
      <c r="D68" s="18"/>
      <c r="E68" s="94"/>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94"/>
      <c r="AF68" s="5"/>
      <c r="AG68" s="8"/>
      <c r="AH68" s="27"/>
      <c r="AI68" s="27"/>
      <c r="AJ68" s="27"/>
      <c r="AK68" s="27"/>
      <c r="AL68" s="27"/>
      <c r="AM68" s="27"/>
    </row>
    <row r="69" spans="1:43" s="85" customFormat="1" ht="9" customHeight="1">
      <c r="A69" s="420"/>
      <c r="B69" s="84"/>
      <c r="C69" s="87"/>
      <c r="D69" s="30"/>
      <c r="E69" s="89"/>
      <c r="F69" s="89"/>
      <c r="G69" s="89"/>
      <c r="H69" s="95"/>
      <c r="I69" s="95"/>
      <c r="J69" s="95"/>
      <c r="K69" s="95"/>
      <c r="L69" s="95"/>
      <c r="M69" s="95"/>
      <c r="N69" s="95"/>
      <c r="O69" s="95"/>
      <c r="P69" s="95"/>
      <c r="Q69" s="95"/>
      <c r="R69" s="95"/>
      <c r="S69" s="95"/>
      <c r="T69" s="95"/>
      <c r="U69" s="95"/>
      <c r="V69" s="95"/>
      <c r="W69" s="95"/>
      <c r="X69" s="95"/>
      <c r="Y69" s="95"/>
      <c r="Z69" s="95"/>
      <c r="AA69" s="95"/>
      <c r="AB69" s="95"/>
      <c r="AC69" s="95"/>
      <c r="AD69" s="95"/>
      <c r="AE69" s="95"/>
      <c r="AF69" s="84"/>
      <c r="AG69" s="84"/>
      <c r="AH69" s="106"/>
      <c r="AI69" s="106"/>
      <c r="AJ69" s="106"/>
      <c r="AK69" s="106"/>
      <c r="AL69" s="106"/>
      <c r="AM69" s="106"/>
    </row>
    <row r="70" spans="1:43" ht="11.25" customHeight="1">
      <c r="A70" s="263"/>
      <c r="B70" s="1"/>
      <c r="C70" s="54"/>
      <c r="D70" s="18"/>
      <c r="E70" s="96"/>
      <c r="F70" s="96"/>
      <c r="G70" s="96"/>
      <c r="H70" s="96"/>
      <c r="I70" s="96"/>
      <c r="J70" s="96"/>
      <c r="K70" s="96"/>
      <c r="L70" s="96"/>
      <c r="M70" s="96"/>
      <c r="N70" s="96"/>
      <c r="O70" s="96"/>
      <c r="P70" s="96"/>
      <c r="Q70" s="96"/>
      <c r="R70" s="96"/>
      <c r="S70" s="96"/>
      <c r="T70" s="96"/>
      <c r="U70" s="96"/>
      <c r="V70" s="95"/>
      <c r="W70" s="96"/>
      <c r="X70" s="96"/>
      <c r="Y70" s="96"/>
      <c r="Z70" s="96"/>
      <c r="AA70" s="96"/>
      <c r="AB70" s="96"/>
      <c r="AC70" s="96"/>
      <c r="AD70" s="96"/>
      <c r="AE70" s="96"/>
      <c r="AF70" s="5"/>
      <c r="AG70" s="8"/>
      <c r="AH70" s="27"/>
      <c r="AI70" s="27"/>
      <c r="AJ70" s="27"/>
      <c r="AK70" s="27"/>
      <c r="AL70" s="27"/>
      <c r="AM70" s="27"/>
    </row>
    <row r="71" spans="1:43" ht="13.5" customHeight="1">
      <c r="A71" s="263"/>
      <c r="B71" s="423">
        <v>22</v>
      </c>
      <c r="C71" s="1818">
        <v>41913</v>
      </c>
      <c r="D71" s="1819"/>
      <c r="E71" s="1819"/>
      <c r="F71" s="1819"/>
      <c r="G71" s="1815"/>
      <c r="H71" s="1816"/>
      <c r="I71" s="8"/>
      <c r="J71" s="8"/>
      <c r="K71" s="8"/>
      <c r="L71" s="8"/>
      <c r="M71" s="8"/>
      <c r="N71" s="8"/>
      <c r="O71" s="8"/>
      <c r="P71" s="8"/>
      <c r="Q71" s="8"/>
      <c r="R71" s="8"/>
      <c r="S71" s="8"/>
      <c r="T71" s="8"/>
      <c r="U71" s="8"/>
      <c r="V71" s="95"/>
      <c r="W71" s="8"/>
      <c r="X71" s="8"/>
      <c r="Y71" s="8"/>
      <c r="Z71" s="8"/>
      <c r="AA71" s="8"/>
      <c r="AB71" s="8"/>
      <c r="AC71" s="8"/>
      <c r="AD71" s="8"/>
      <c r="AE71" s="8"/>
      <c r="AF71" s="8"/>
      <c r="AG71" s="8"/>
      <c r="AH71" s="107"/>
      <c r="AI71" s="107"/>
      <c r="AJ71" s="107"/>
      <c r="AK71" s="107"/>
      <c r="AL71" s="107"/>
      <c r="AM71" s="107"/>
      <c r="AN71" s="71"/>
      <c r="AO71" s="71"/>
      <c r="AP71" s="71"/>
      <c r="AQ71" s="71"/>
    </row>
    <row r="72" spans="1:43" ht="13.5" customHeight="1">
      <c r="A72" s="70"/>
      <c r="B72" s="70"/>
      <c r="C72" s="70"/>
      <c r="D72" s="70"/>
      <c r="E72" s="70"/>
      <c r="F72" s="70"/>
      <c r="G72" s="70"/>
      <c r="H72" s="70"/>
      <c r="I72" s="70"/>
      <c r="J72" s="70"/>
      <c r="K72" s="70"/>
      <c r="L72" s="70"/>
      <c r="M72" s="70"/>
      <c r="N72" s="70"/>
      <c r="O72" s="70"/>
      <c r="P72" s="70"/>
      <c r="Q72" s="70"/>
      <c r="R72" s="70"/>
      <c r="S72" s="70"/>
      <c r="T72" s="70"/>
      <c r="U72" s="70"/>
      <c r="W72" s="70"/>
      <c r="X72" s="70"/>
      <c r="Y72" s="70"/>
      <c r="Z72" s="70"/>
      <c r="AA72" s="70"/>
      <c r="AB72" s="88"/>
      <c r="AC72" s="70"/>
      <c r="AD72" s="88"/>
      <c r="AE72" s="70"/>
      <c r="AF72" s="70"/>
      <c r="AG72" s="70"/>
      <c r="AH72" s="71"/>
      <c r="AI72" s="71"/>
      <c r="AJ72" s="71"/>
      <c r="AK72" s="71"/>
      <c r="AL72" s="71"/>
      <c r="AM72" s="71"/>
      <c r="AN72" s="71"/>
      <c r="AO72" s="71"/>
      <c r="AP72" s="71"/>
      <c r="AQ72" s="71"/>
    </row>
    <row r="73" spans="1:43">
      <c r="A73" s="70"/>
      <c r="B73" s="70"/>
      <c r="C73" s="70"/>
      <c r="D73" s="70"/>
      <c r="E73" s="70"/>
      <c r="F73" s="70"/>
      <c r="G73" s="70"/>
      <c r="H73" s="70"/>
      <c r="I73" s="70"/>
      <c r="J73" s="70"/>
      <c r="K73" s="70"/>
      <c r="L73" s="70"/>
      <c r="M73" s="70"/>
      <c r="N73" s="70"/>
      <c r="O73" s="70"/>
      <c r="P73" s="70"/>
      <c r="Q73" s="70"/>
      <c r="R73" s="70"/>
      <c r="S73" s="70"/>
      <c r="T73" s="70"/>
      <c r="U73" s="70"/>
      <c r="W73" s="70"/>
      <c r="X73" s="70"/>
      <c r="Y73" s="70"/>
      <c r="Z73" s="70"/>
      <c r="AA73" s="70"/>
      <c r="AB73" s="88"/>
      <c r="AC73" s="70"/>
      <c r="AD73" s="88"/>
      <c r="AE73" s="70"/>
      <c r="AF73" s="70"/>
      <c r="AG73" s="70"/>
      <c r="AH73" s="71"/>
      <c r="AI73" s="71"/>
      <c r="AJ73" s="71"/>
      <c r="AK73" s="71"/>
      <c r="AL73" s="71"/>
      <c r="AM73" s="71"/>
      <c r="AN73" s="71"/>
      <c r="AO73" s="71"/>
      <c r="AP73" s="71"/>
      <c r="AQ73" s="71"/>
    </row>
    <row r="74" spans="1:43">
      <c r="A74" s="70"/>
      <c r="B74" s="70"/>
      <c r="C74" s="70"/>
      <c r="D74" s="70"/>
      <c r="E74" s="70"/>
      <c r="F74" s="70"/>
      <c r="G74" s="70"/>
      <c r="H74" s="70"/>
      <c r="I74" s="70"/>
      <c r="J74" s="70"/>
      <c r="K74" s="70"/>
      <c r="L74" s="70"/>
      <c r="M74" s="70"/>
      <c r="N74" s="70"/>
      <c r="O74" s="70"/>
      <c r="P74" s="70"/>
      <c r="Q74" s="70"/>
      <c r="R74" s="70"/>
      <c r="S74" s="70"/>
      <c r="T74" s="70"/>
      <c r="U74" s="70"/>
      <c r="W74" s="70"/>
      <c r="X74" s="70"/>
      <c r="Y74" s="70"/>
      <c r="Z74" s="70"/>
      <c r="AA74" s="70"/>
      <c r="AB74" s="88"/>
      <c r="AC74" s="70"/>
      <c r="AD74" s="88"/>
      <c r="AE74" s="70"/>
      <c r="AF74" s="70"/>
      <c r="AG74" s="70"/>
      <c r="AH74" s="71"/>
      <c r="AI74" s="71"/>
      <c r="AJ74" s="71"/>
      <c r="AK74" s="71"/>
      <c r="AL74" s="71"/>
      <c r="AM74" s="71"/>
      <c r="AN74" s="71"/>
      <c r="AO74" s="71"/>
      <c r="AP74" s="71"/>
      <c r="AQ74" s="71"/>
    </row>
    <row r="75" spans="1:43">
      <c r="A75" s="70"/>
      <c r="B75" s="70"/>
      <c r="C75" s="70"/>
      <c r="D75" s="70"/>
      <c r="E75" s="70"/>
      <c r="F75" s="70"/>
      <c r="G75" s="70"/>
      <c r="H75" s="70"/>
      <c r="I75" s="70"/>
      <c r="J75" s="70"/>
      <c r="K75" s="70"/>
      <c r="L75" s="70"/>
      <c r="M75" s="70"/>
      <c r="N75" s="70"/>
      <c r="O75" s="70"/>
      <c r="P75" s="70"/>
      <c r="Q75" s="70"/>
      <c r="R75" s="70"/>
      <c r="S75" s="70"/>
      <c r="T75" s="70"/>
      <c r="U75" s="70"/>
      <c r="W75" s="70"/>
      <c r="X75" s="70"/>
      <c r="Y75" s="70"/>
      <c r="Z75" s="70"/>
      <c r="AA75" s="70"/>
      <c r="AB75" s="88"/>
      <c r="AC75" s="70"/>
      <c r="AD75" s="88"/>
      <c r="AE75" s="70"/>
      <c r="AF75" s="70"/>
      <c r="AG75" s="70"/>
      <c r="AH75" s="71"/>
      <c r="AI75" s="71"/>
      <c r="AJ75" s="71"/>
      <c r="AK75" s="71"/>
      <c r="AL75" s="71"/>
      <c r="AM75" s="71"/>
      <c r="AN75" s="71"/>
      <c r="AO75" s="71"/>
      <c r="AP75" s="71"/>
      <c r="AQ75" s="71"/>
    </row>
    <row r="76" spans="1:43">
      <c r="A76" s="70"/>
      <c r="B76" s="70"/>
      <c r="C76" s="70"/>
      <c r="D76" s="70"/>
      <c r="E76" s="70"/>
      <c r="F76" s="70"/>
      <c r="G76" s="70"/>
      <c r="H76" s="70"/>
      <c r="I76" s="70"/>
      <c r="J76" s="70"/>
      <c r="K76" s="70"/>
      <c r="L76" s="70"/>
      <c r="M76" s="70"/>
      <c r="N76" s="70"/>
      <c r="O76" s="70"/>
      <c r="P76" s="70"/>
      <c r="Q76" s="70"/>
      <c r="R76" s="70"/>
      <c r="S76" s="70"/>
      <c r="T76" s="70"/>
      <c r="U76" s="70"/>
      <c r="W76" s="70"/>
      <c r="X76" s="70"/>
      <c r="Y76" s="70"/>
      <c r="Z76" s="70"/>
      <c r="AA76" s="70"/>
      <c r="AB76" s="88"/>
      <c r="AC76" s="70"/>
      <c r="AD76" s="88"/>
      <c r="AE76" s="70"/>
      <c r="AF76" s="70"/>
      <c r="AG76" s="70"/>
      <c r="AH76" s="71"/>
      <c r="AI76" s="71"/>
      <c r="AJ76" s="71"/>
      <c r="AK76" s="71"/>
      <c r="AL76" s="71"/>
      <c r="AM76" s="71"/>
      <c r="AN76" s="71"/>
      <c r="AO76" s="71"/>
      <c r="AP76" s="71"/>
      <c r="AQ76" s="71"/>
    </row>
    <row r="77" spans="1:43">
      <c r="AB77" s="25"/>
      <c r="AD77" s="25"/>
      <c r="AJ77" s="63"/>
    </row>
    <row r="82" spans="28:32" ht="8.25" customHeight="1"/>
    <row r="84" spans="28:32" ht="9" customHeight="1">
      <c r="AF84" s="9"/>
    </row>
    <row r="85" spans="28:32" ht="8.25" customHeight="1">
      <c r="AB85" s="34"/>
      <c r="AD85" s="34"/>
      <c r="AF85" s="34"/>
    </row>
    <row r="86" spans="28:32" ht="9.75" customHeight="1"/>
  </sheetData>
  <customSheetViews>
    <customSheetView guid="{87E9DA1B-1CEB-458D-87A5-C4E38BAE485A}" showPageBreaks="1" printArea="1" hiddenRows="1" topLeftCell="A34">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34">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hiddenRows="1" topLeftCell="A34">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X1:AF1"/>
    <mergeCell ref="G71:H71"/>
    <mergeCell ref="B2:D2"/>
    <mergeCell ref="F45:V45"/>
    <mergeCell ref="F6:V6"/>
    <mergeCell ref="C71:F71"/>
    <mergeCell ref="X6:AD6"/>
    <mergeCell ref="X45:AD45"/>
    <mergeCell ref="F5:L5"/>
  </mergeCells>
  <phoneticPr fontId="5"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1.xml><?xml version="1.0" encoding="utf-8"?>
<worksheet xmlns="http://schemas.openxmlformats.org/spreadsheetml/2006/main" xmlns:r="http://schemas.openxmlformats.org/officeDocument/2006/relationships">
  <sheetPr codeName="Folha23" enableFormatConditionsCalculation="0">
    <tabColor indexed="55"/>
  </sheetPr>
  <dimension ref="A1:BF88"/>
  <sheetViews>
    <sheetView workbookViewId="0"/>
  </sheetViews>
  <sheetFormatPr defaultRowHeight="12.75"/>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70" customWidth="1"/>
    <col min="23" max="23" width="0.5703125" customWidth="1"/>
    <col min="24" max="24" width="5.570312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57" ht="13.5" customHeight="1">
      <c r="A1" s="4"/>
      <c r="B1" s="1704" t="s">
        <v>334</v>
      </c>
      <c r="C1" s="1704"/>
      <c r="D1" s="1704"/>
      <c r="E1" s="1704"/>
      <c r="F1" s="1704"/>
      <c r="G1" s="1704"/>
      <c r="H1" s="1704"/>
      <c r="I1" s="262"/>
      <c r="J1" s="262"/>
      <c r="K1" s="262"/>
      <c r="L1" s="262"/>
      <c r="M1" s="262"/>
      <c r="N1" s="262"/>
      <c r="O1" s="262"/>
      <c r="P1" s="262"/>
      <c r="Q1" s="262"/>
      <c r="R1" s="262"/>
      <c r="S1" s="262"/>
      <c r="T1" s="262"/>
      <c r="U1" s="262"/>
      <c r="V1" s="262"/>
      <c r="W1" s="262"/>
      <c r="X1" s="312"/>
      <c r="Y1" s="266"/>
      <c r="Z1" s="266"/>
      <c r="AA1" s="266"/>
      <c r="AB1" s="266"/>
      <c r="AC1" s="266"/>
      <c r="AD1" s="266"/>
      <c r="AE1" s="266"/>
      <c r="AF1" s="266"/>
      <c r="AG1" s="4"/>
      <c r="AH1" s="27"/>
      <c r="AI1" s="27"/>
      <c r="AJ1" s="27"/>
      <c r="AK1" s="27"/>
      <c r="AL1" s="27"/>
      <c r="AM1" s="27"/>
      <c r="AN1" s="27"/>
      <c r="AO1" s="27"/>
    </row>
    <row r="2" spans="1:57" ht="6" customHeight="1">
      <c r="A2" s="4"/>
      <c r="B2" s="1654"/>
      <c r="C2" s="1654"/>
      <c r="D2" s="1654"/>
      <c r="E2" s="21"/>
      <c r="F2" s="21"/>
      <c r="G2" s="21"/>
      <c r="H2" s="21"/>
      <c r="I2" s="21"/>
      <c r="J2" s="260"/>
      <c r="K2" s="260"/>
      <c r="L2" s="260"/>
      <c r="M2" s="260"/>
      <c r="N2" s="260"/>
      <c r="O2" s="260"/>
      <c r="P2" s="260"/>
      <c r="Q2" s="260"/>
      <c r="R2" s="260"/>
      <c r="S2" s="260"/>
      <c r="T2" s="260"/>
      <c r="U2" s="260"/>
      <c r="V2" s="260"/>
      <c r="W2" s="260"/>
      <c r="X2" s="260"/>
      <c r="Y2" s="260"/>
      <c r="Z2" s="8"/>
      <c r="AA2" s="8"/>
      <c r="AB2" s="8"/>
      <c r="AC2" s="8"/>
      <c r="AD2" s="8"/>
      <c r="AE2" s="8"/>
      <c r="AF2" s="8"/>
      <c r="AG2" s="271"/>
      <c r="AH2" s="27"/>
      <c r="AI2" s="27"/>
      <c r="AJ2" s="27"/>
      <c r="AK2" s="27"/>
      <c r="AL2" s="27"/>
      <c r="AM2" s="27"/>
      <c r="AN2" s="27"/>
      <c r="AO2" s="27"/>
    </row>
    <row r="3" spans="1:57" ht="12" customHeight="1">
      <c r="A3" s="4"/>
      <c r="B3" s="8"/>
      <c r="C3" s="8"/>
      <c r="D3" s="8"/>
      <c r="E3" s="8"/>
      <c r="F3" s="8"/>
      <c r="G3" s="8"/>
      <c r="H3" s="8"/>
      <c r="I3" s="8"/>
      <c r="J3" s="8"/>
      <c r="K3" s="8"/>
      <c r="L3" s="8"/>
      <c r="M3" s="8"/>
      <c r="N3" s="8"/>
      <c r="O3" s="8"/>
      <c r="P3" s="8"/>
      <c r="Q3" s="8"/>
      <c r="R3" s="8"/>
      <c r="S3" s="8"/>
      <c r="T3" s="8"/>
      <c r="U3" s="8"/>
      <c r="V3" s="8"/>
      <c r="W3" s="8"/>
      <c r="X3" s="8"/>
      <c r="Y3" s="8"/>
      <c r="Z3" s="8"/>
      <c r="AA3" s="8"/>
      <c r="AB3" s="22"/>
      <c r="AC3" s="8"/>
      <c r="AD3" s="22"/>
      <c r="AE3" s="8"/>
      <c r="AF3" s="8"/>
      <c r="AG3" s="271"/>
      <c r="AH3" s="27"/>
      <c r="AI3" s="27"/>
      <c r="AJ3" s="27"/>
      <c r="AK3" s="27"/>
      <c r="AL3" s="27"/>
      <c r="AM3" s="27"/>
      <c r="AN3" s="27"/>
      <c r="AO3" s="27"/>
    </row>
    <row r="4" spans="1:57" s="12" customFormat="1" ht="13.5" customHeight="1">
      <c r="A4" s="11"/>
      <c r="B4" s="19"/>
      <c r="C4" s="97"/>
      <c r="D4" s="91"/>
      <c r="E4" s="91"/>
      <c r="F4" s="91"/>
      <c r="G4" s="91"/>
      <c r="H4" s="91"/>
      <c r="I4" s="91"/>
      <c r="J4" s="91"/>
      <c r="K4" s="91"/>
      <c r="L4" s="91"/>
      <c r="M4" s="91"/>
      <c r="N4" s="91"/>
      <c r="O4" s="91"/>
      <c r="P4" s="91"/>
      <c r="Q4" s="91"/>
      <c r="R4" s="98"/>
      <c r="S4" s="98"/>
      <c r="T4" s="98"/>
      <c r="U4" s="98"/>
      <c r="V4" s="98"/>
      <c r="W4" s="98"/>
      <c r="X4" s="98"/>
      <c r="Y4" s="98"/>
      <c r="Z4" s="98"/>
      <c r="AA4" s="98"/>
      <c r="AB4" s="98"/>
      <c r="AC4" s="98"/>
      <c r="AD4" s="98"/>
      <c r="AE4" s="98"/>
      <c r="AF4" s="8"/>
      <c r="AG4" s="270"/>
      <c r="AH4" s="66"/>
      <c r="AI4" s="66"/>
      <c r="AJ4" s="66"/>
      <c r="AK4" s="66"/>
      <c r="AL4" s="66"/>
      <c r="AM4" s="66"/>
      <c r="AN4" s="66"/>
      <c r="AO4" s="66"/>
    </row>
    <row r="5" spans="1:57" ht="3.75" customHeight="1">
      <c r="A5" s="4"/>
      <c r="B5" s="8"/>
      <c r="C5" s="13"/>
      <c r="D5" s="13"/>
      <c r="E5" s="13"/>
      <c r="F5" s="1820"/>
      <c r="G5" s="1820"/>
      <c r="H5" s="1820"/>
      <c r="I5" s="1820"/>
      <c r="J5" s="1820"/>
      <c r="K5" s="1820"/>
      <c r="L5" s="1820"/>
      <c r="M5" s="13"/>
      <c r="N5" s="13"/>
      <c r="O5" s="13"/>
      <c r="P5" s="13"/>
      <c r="Q5" s="13"/>
      <c r="R5" s="5"/>
      <c r="S5" s="5"/>
      <c r="T5" s="5"/>
      <c r="U5" s="79"/>
      <c r="V5" s="5"/>
      <c r="W5" s="5"/>
      <c r="X5" s="5"/>
      <c r="Y5" s="5"/>
      <c r="Z5" s="5"/>
      <c r="AA5" s="5"/>
      <c r="AB5" s="5"/>
      <c r="AC5" s="5"/>
      <c r="AD5" s="5"/>
      <c r="AE5" s="5"/>
      <c r="AF5" s="8"/>
      <c r="AG5" s="271"/>
      <c r="AH5" s="27"/>
      <c r="AI5" s="27"/>
      <c r="AJ5" s="27"/>
      <c r="AK5" s="27"/>
      <c r="AL5" s="27"/>
      <c r="AM5" s="27"/>
      <c r="AN5" s="27"/>
      <c r="AO5" s="27"/>
    </row>
    <row r="6" spans="1:57" ht="9.75" customHeight="1">
      <c r="A6" s="4"/>
      <c r="B6" s="8"/>
      <c r="C6" s="13"/>
      <c r="D6" s="13"/>
      <c r="E6" s="15"/>
      <c r="F6" s="1817"/>
      <c r="G6" s="1817"/>
      <c r="H6" s="1817"/>
      <c r="I6" s="1817"/>
      <c r="J6" s="1817"/>
      <c r="K6" s="1817"/>
      <c r="L6" s="1817"/>
      <c r="M6" s="1817"/>
      <c r="N6" s="1817"/>
      <c r="O6" s="1817"/>
      <c r="P6" s="1817"/>
      <c r="Q6" s="1817"/>
      <c r="R6" s="1817"/>
      <c r="S6" s="1817"/>
      <c r="T6" s="1817"/>
      <c r="U6" s="1817"/>
      <c r="V6" s="1817"/>
      <c r="W6" s="15"/>
      <c r="X6" s="1817"/>
      <c r="Y6" s="1817"/>
      <c r="Z6" s="1817"/>
      <c r="AA6" s="1817"/>
      <c r="AB6" s="1817"/>
      <c r="AC6" s="1817"/>
      <c r="AD6" s="1817"/>
      <c r="AE6" s="15"/>
      <c r="AF6" s="8"/>
      <c r="AG6" s="271"/>
      <c r="AH6" s="27"/>
      <c r="AI6" s="27"/>
      <c r="AJ6" s="27"/>
      <c r="AK6" s="27"/>
      <c r="AL6" s="27"/>
      <c r="AM6" s="27"/>
      <c r="AN6" s="27"/>
      <c r="AO6" s="27"/>
    </row>
    <row r="7" spans="1:57" ht="12.75" customHeight="1">
      <c r="A7" s="4"/>
      <c r="B7" s="8"/>
      <c r="C7" s="13"/>
      <c r="D7" s="13"/>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5"/>
      <c r="AG7" s="271"/>
      <c r="AH7" s="27"/>
      <c r="AI7" s="108"/>
      <c r="AJ7" s="108"/>
      <c r="AK7" s="108"/>
      <c r="AL7" s="27"/>
      <c r="AM7" s="27"/>
      <c r="AN7" s="27"/>
      <c r="AO7" s="27"/>
    </row>
    <row r="8" spans="1:57" s="62" customFormat="1" ht="13.5" hidden="1" customHeight="1">
      <c r="A8" s="59"/>
      <c r="B8" s="60"/>
      <c r="C8" s="1821"/>
      <c r="D8" s="1821"/>
      <c r="E8" s="74"/>
      <c r="F8" s="74"/>
      <c r="G8" s="74"/>
      <c r="H8" s="74"/>
      <c r="I8" s="74"/>
      <c r="J8" s="74"/>
      <c r="K8" s="74"/>
      <c r="L8" s="74"/>
      <c r="M8" s="74"/>
      <c r="N8" s="74"/>
      <c r="O8" s="74"/>
      <c r="P8" s="74"/>
      <c r="Q8" s="74"/>
      <c r="R8" s="74"/>
      <c r="S8" s="74"/>
      <c r="T8" s="74"/>
      <c r="U8" s="74"/>
      <c r="V8" s="74"/>
      <c r="W8" s="74"/>
      <c r="X8" s="74"/>
      <c r="Y8" s="74"/>
      <c r="Z8" s="74"/>
      <c r="AA8" s="74"/>
      <c r="AB8" s="74"/>
      <c r="AC8" s="74"/>
      <c r="AD8" s="74"/>
      <c r="AE8" s="74"/>
      <c r="AF8" s="82"/>
      <c r="AG8" s="399"/>
      <c r="AH8" s="100"/>
      <c r="AI8" s="108"/>
      <c r="AJ8" s="108"/>
      <c r="AK8" s="108"/>
      <c r="AL8" s="100"/>
      <c r="AM8" s="100"/>
      <c r="AN8" s="100"/>
      <c r="AO8" s="100"/>
    </row>
    <row r="9" spans="1:57" s="62" customFormat="1" ht="6" hidden="1" customHeight="1">
      <c r="A9" s="59"/>
      <c r="B9" s="60"/>
      <c r="C9" s="73"/>
      <c r="D9" s="73"/>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82"/>
      <c r="AG9" s="399"/>
      <c r="AH9" s="100"/>
      <c r="AI9" s="108"/>
      <c r="AJ9" s="108"/>
      <c r="AK9" s="108"/>
      <c r="AL9" s="100"/>
      <c r="AM9" s="100"/>
      <c r="AN9" s="100"/>
      <c r="AO9" s="100"/>
    </row>
    <row r="10" spans="1:57" s="80" customFormat="1" ht="15" customHeight="1">
      <c r="A10" s="76"/>
      <c r="B10" s="99"/>
      <c r="C10" s="77"/>
      <c r="D10" s="78"/>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93"/>
      <c r="AG10" s="396"/>
      <c r="AH10" s="101"/>
      <c r="AI10" s="108"/>
      <c r="AJ10" s="108"/>
      <c r="AK10" s="108"/>
      <c r="AL10" s="90"/>
      <c r="AM10" s="90"/>
      <c r="AN10" s="66"/>
      <c r="AO10" s="66"/>
      <c r="AP10" s="12"/>
      <c r="AQ10" s="12"/>
      <c r="AR10"/>
      <c r="AS10" s="26"/>
      <c r="AT10" s="12"/>
      <c r="AU10" s="12"/>
      <c r="AV10" s="12"/>
      <c r="AW10" s="12"/>
      <c r="AX10" s="12"/>
      <c r="AY10" s="12"/>
      <c r="AZ10" s="12"/>
      <c r="BA10" s="12"/>
      <c r="BB10" s="12"/>
      <c r="BC10" s="12"/>
      <c r="BD10" s="12"/>
      <c r="BE10" s="12"/>
    </row>
    <row r="11" spans="1:57" ht="12" customHeight="1">
      <c r="A11" s="4"/>
      <c r="B11" s="8"/>
      <c r="C11" s="55"/>
      <c r="D11" s="18"/>
      <c r="E11" s="94"/>
      <c r="F11" s="94"/>
      <c r="G11" s="94"/>
      <c r="H11" s="94"/>
      <c r="I11" s="94"/>
      <c r="J11" s="94"/>
      <c r="K11" s="94"/>
      <c r="L11" s="94"/>
      <c r="M11" s="94"/>
      <c r="N11" s="94"/>
      <c r="O11" s="94"/>
      <c r="P11" s="94"/>
      <c r="Q11" s="94"/>
      <c r="R11" s="94"/>
      <c r="S11" s="94"/>
      <c r="T11" s="94"/>
      <c r="U11" s="94"/>
      <c r="V11" s="94"/>
      <c r="W11" s="94"/>
      <c r="X11" s="94"/>
      <c r="Y11" s="94"/>
      <c r="Z11" s="94"/>
      <c r="AA11" s="94"/>
      <c r="AB11" s="32"/>
      <c r="AC11" s="94"/>
      <c r="AD11" s="32"/>
      <c r="AE11" s="94"/>
      <c r="AF11" s="5"/>
      <c r="AG11" s="271"/>
      <c r="AH11" s="27"/>
      <c r="AI11" s="108"/>
      <c r="AJ11" s="108"/>
      <c r="AK11" s="108"/>
      <c r="AL11" s="27"/>
      <c r="AM11" s="27"/>
      <c r="AN11" s="27"/>
      <c r="AO11" s="27"/>
      <c r="AS11" s="26"/>
    </row>
    <row r="12" spans="1:57" ht="12" customHeight="1">
      <c r="A12" s="4"/>
      <c r="B12" s="8"/>
      <c r="C12" s="55"/>
      <c r="D12" s="18"/>
      <c r="E12" s="94"/>
      <c r="F12" s="94"/>
      <c r="G12" s="94"/>
      <c r="H12" s="94"/>
      <c r="I12" s="94"/>
      <c r="J12" s="94"/>
      <c r="K12" s="94"/>
      <c r="L12" s="94"/>
      <c r="M12" s="94"/>
      <c r="N12" s="94"/>
      <c r="O12" s="94"/>
      <c r="P12" s="94"/>
      <c r="Q12" s="94"/>
      <c r="R12" s="94"/>
      <c r="S12" s="94"/>
      <c r="T12" s="94"/>
      <c r="U12" s="94"/>
      <c r="V12" s="94"/>
      <c r="W12" s="94"/>
      <c r="X12" s="94"/>
      <c r="Y12" s="94"/>
      <c r="Z12" s="94"/>
      <c r="AA12" s="94"/>
      <c r="AB12" s="32"/>
      <c r="AC12" s="94"/>
      <c r="AD12" s="32"/>
      <c r="AE12" s="94"/>
      <c r="AF12" s="5"/>
      <c r="AG12" s="271"/>
      <c r="AH12" s="27"/>
      <c r="AI12" s="108"/>
      <c r="AJ12" s="108"/>
      <c r="AK12" s="108"/>
      <c r="AL12" s="27"/>
      <c r="AM12" s="27"/>
      <c r="AN12" s="27"/>
      <c r="AO12" s="27"/>
      <c r="AS12" s="26"/>
    </row>
    <row r="13" spans="1:57" ht="12" customHeight="1">
      <c r="A13" s="4"/>
      <c r="B13" s="8"/>
      <c r="C13" s="55"/>
      <c r="D13" s="18"/>
      <c r="E13" s="94"/>
      <c r="F13" s="94"/>
      <c r="G13" s="94"/>
      <c r="H13" s="94"/>
      <c r="I13" s="94"/>
      <c r="J13" s="94"/>
      <c r="K13" s="94"/>
      <c r="L13" s="94"/>
      <c r="M13" s="94"/>
      <c r="N13" s="94"/>
      <c r="O13" s="94"/>
      <c r="P13" s="94"/>
      <c r="Q13" s="94"/>
      <c r="R13" s="94"/>
      <c r="S13" s="94"/>
      <c r="T13" s="94"/>
      <c r="U13" s="94"/>
      <c r="V13" s="94"/>
      <c r="W13" s="94"/>
      <c r="X13" s="94"/>
      <c r="Y13" s="94"/>
      <c r="Z13" s="94"/>
      <c r="AA13" s="94"/>
      <c r="AB13" s="32"/>
      <c r="AC13" s="94"/>
      <c r="AD13" s="32"/>
      <c r="AE13" s="94"/>
      <c r="AF13" s="5"/>
      <c r="AG13" s="271"/>
      <c r="AH13" s="27"/>
      <c r="AI13" s="108"/>
      <c r="AJ13" s="108"/>
      <c r="AK13" s="108"/>
      <c r="AL13" s="27"/>
      <c r="AM13" s="27"/>
      <c r="AN13" s="27"/>
      <c r="AO13" s="27"/>
      <c r="AS13" s="26"/>
    </row>
    <row r="14" spans="1:57" ht="12" customHeight="1">
      <c r="A14" s="4"/>
      <c r="B14" s="8"/>
      <c r="C14" s="55"/>
      <c r="D14" s="18"/>
      <c r="E14" s="94"/>
      <c r="F14" s="94"/>
      <c r="G14" s="94"/>
      <c r="H14" s="94"/>
      <c r="I14" s="94"/>
      <c r="J14" s="94"/>
      <c r="K14" s="94"/>
      <c r="L14" s="94"/>
      <c r="M14" s="94"/>
      <c r="N14" s="94"/>
      <c r="O14" s="94"/>
      <c r="P14" s="94"/>
      <c r="Q14" s="94"/>
      <c r="R14" s="94"/>
      <c r="S14" s="94"/>
      <c r="T14" s="94"/>
      <c r="U14" s="94"/>
      <c r="V14" s="94"/>
      <c r="W14" s="94"/>
      <c r="X14" s="94"/>
      <c r="Y14" s="94"/>
      <c r="Z14" s="94"/>
      <c r="AA14" s="94"/>
      <c r="AB14" s="32"/>
      <c r="AC14" s="94"/>
      <c r="AD14" s="32"/>
      <c r="AE14" s="94"/>
      <c r="AF14" s="5"/>
      <c r="AG14" s="271"/>
      <c r="AH14" s="27"/>
      <c r="AI14" s="27"/>
      <c r="AJ14" s="27"/>
      <c r="AK14" s="27"/>
      <c r="AL14" s="27"/>
      <c r="AM14" s="27"/>
      <c r="AN14" s="27"/>
      <c r="AO14" s="27"/>
      <c r="AS14" s="26"/>
    </row>
    <row r="15" spans="1:57" ht="12" customHeight="1">
      <c r="A15" s="4"/>
      <c r="B15" s="8"/>
      <c r="C15" s="55"/>
      <c r="D15" s="18"/>
      <c r="E15" s="94"/>
      <c r="F15" s="94"/>
      <c r="G15" s="94"/>
      <c r="H15" s="94"/>
      <c r="I15" s="94"/>
      <c r="J15" s="94"/>
      <c r="K15" s="94"/>
      <c r="L15" s="94"/>
      <c r="M15" s="94"/>
      <c r="N15" s="94"/>
      <c r="O15" s="94"/>
      <c r="P15" s="94"/>
      <c r="Q15" s="94"/>
      <c r="R15" s="94"/>
      <c r="S15" s="94"/>
      <c r="T15" s="94"/>
      <c r="U15" s="94"/>
      <c r="V15" s="94"/>
      <c r="W15" s="94"/>
      <c r="X15" s="94"/>
      <c r="Y15" s="94"/>
      <c r="Z15" s="94"/>
      <c r="AA15" s="94"/>
      <c r="AB15" s="32"/>
      <c r="AC15" s="94"/>
      <c r="AD15" s="32"/>
      <c r="AE15" s="94"/>
      <c r="AF15" s="5"/>
      <c r="AG15" s="271"/>
      <c r="AH15" s="27"/>
      <c r="AI15" s="27"/>
      <c r="AJ15" s="27"/>
      <c r="AK15" s="27"/>
      <c r="AL15" s="27"/>
      <c r="AM15" s="27"/>
      <c r="AN15" s="27"/>
      <c r="AO15" s="27"/>
    </row>
    <row r="16" spans="1:57" ht="12" customHeight="1">
      <c r="A16" s="4"/>
      <c r="B16" s="8"/>
      <c r="C16" s="55"/>
      <c r="D16" s="18"/>
      <c r="E16" s="94"/>
      <c r="F16" s="94"/>
      <c r="G16" s="94"/>
      <c r="H16" s="94"/>
      <c r="I16" s="94"/>
      <c r="J16" s="94"/>
      <c r="K16" s="94"/>
      <c r="L16" s="94"/>
      <c r="M16" s="94"/>
      <c r="N16" s="94"/>
      <c r="O16" s="94"/>
      <c r="P16" s="94"/>
      <c r="Q16" s="94"/>
      <c r="R16" s="94"/>
      <c r="S16" s="94"/>
      <c r="T16" s="94"/>
      <c r="U16" s="94"/>
      <c r="V16" s="94"/>
      <c r="W16" s="94"/>
      <c r="X16" s="94"/>
      <c r="Y16" s="94"/>
      <c r="Z16" s="94"/>
      <c r="AA16" s="94"/>
      <c r="AB16" s="32"/>
      <c r="AC16" s="94"/>
      <c r="AD16" s="32"/>
      <c r="AE16" s="94"/>
      <c r="AF16" s="5"/>
      <c r="AG16" s="271"/>
      <c r="AH16" s="27"/>
      <c r="AI16" s="27"/>
      <c r="AJ16" s="27"/>
      <c r="AK16" s="27"/>
      <c r="AL16" s="27"/>
      <c r="AM16" s="27"/>
      <c r="AN16" s="27"/>
      <c r="AO16" s="27"/>
    </row>
    <row r="17" spans="1:45" ht="12" customHeight="1">
      <c r="A17" s="4"/>
      <c r="B17" s="8"/>
      <c r="C17" s="55"/>
      <c r="D17" s="18"/>
      <c r="E17" s="94"/>
      <c r="F17" s="94"/>
      <c r="G17" s="94"/>
      <c r="H17" s="94"/>
      <c r="I17" s="94"/>
      <c r="J17" s="94"/>
      <c r="K17" s="94"/>
      <c r="L17" s="94"/>
      <c r="M17" s="94"/>
      <c r="N17" s="94"/>
      <c r="O17" s="94"/>
      <c r="P17" s="94"/>
      <c r="Q17" s="94"/>
      <c r="R17" s="94"/>
      <c r="S17" s="94"/>
      <c r="T17" s="94"/>
      <c r="U17" s="94"/>
      <c r="V17" s="94"/>
      <c r="W17" s="94"/>
      <c r="X17" s="94"/>
      <c r="Y17" s="94"/>
      <c r="Z17" s="94"/>
      <c r="AA17" s="94"/>
      <c r="AB17" s="32"/>
      <c r="AC17" s="94"/>
      <c r="AD17" s="32"/>
      <c r="AE17" s="94"/>
      <c r="AF17" s="5"/>
      <c r="AG17" s="271"/>
      <c r="AH17" s="27"/>
      <c r="AI17" s="27"/>
      <c r="AJ17" s="27"/>
      <c r="AK17" s="27"/>
      <c r="AL17" s="27"/>
      <c r="AM17" s="27"/>
      <c r="AN17" s="27"/>
      <c r="AO17" s="27"/>
    </row>
    <row r="18" spans="1:45" ht="12" customHeight="1">
      <c r="A18" s="4"/>
      <c r="B18" s="8"/>
      <c r="C18" s="55"/>
      <c r="D18" s="18"/>
      <c r="E18" s="94"/>
      <c r="F18" s="94"/>
      <c r="G18" s="94"/>
      <c r="H18" s="94"/>
      <c r="I18" s="94"/>
      <c r="J18" s="94"/>
      <c r="K18" s="94"/>
      <c r="L18" s="94"/>
      <c r="M18" s="94"/>
      <c r="N18" s="94"/>
      <c r="O18" s="94"/>
      <c r="P18" s="94"/>
      <c r="Q18" s="94"/>
      <c r="R18" s="94"/>
      <c r="S18" s="94"/>
      <c r="T18" s="94"/>
      <c r="U18" s="94"/>
      <c r="V18" s="94"/>
      <c r="W18" s="94"/>
      <c r="X18" s="94"/>
      <c r="Y18" s="94"/>
      <c r="Z18" s="94"/>
      <c r="AA18" s="94"/>
      <c r="AB18" s="32"/>
      <c r="AC18" s="94"/>
      <c r="AD18" s="32"/>
      <c r="AE18" s="94"/>
      <c r="AF18" s="5"/>
      <c r="AG18" s="271"/>
      <c r="AH18" s="27"/>
      <c r="AI18" s="27"/>
      <c r="AJ18" s="27"/>
      <c r="AK18" s="27"/>
      <c r="AL18" s="27"/>
      <c r="AM18" s="27"/>
      <c r="AN18" s="27"/>
      <c r="AO18" s="27"/>
    </row>
    <row r="19" spans="1:45" ht="12" customHeight="1">
      <c r="A19" s="4"/>
      <c r="B19" s="8"/>
      <c r="C19" s="55"/>
      <c r="D19" s="18"/>
      <c r="E19" s="94"/>
      <c r="F19" s="94"/>
      <c r="G19" s="94"/>
      <c r="H19" s="94"/>
      <c r="I19" s="94"/>
      <c r="J19" s="94"/>
      <c r="K19" s="94"/>
      <c r="L19" s="94"/>
      <c r="M19" s="94"/>
      <c r="N19" s="94"/>
      <c r="O19" s="94"/>
      <c r="P19" s="94"/>
      <c r="Q19" s="94"/>
      <c r="R19" s="94"/>
      <c r="S19" s="94"/>
      <c r="T19" s="94"/>
      <c r="U19" s="94"/>
      <c r="V19" s="94"/>
      <c r="W19" s="94"/>
      <c r="X19" s="94"/>
      <c r="Y19" s="94"/>
      <c r="Z19" s="94"/>
      <c r="AA19" s="94"/>
      <c r="AB19" s="32"/>
      <c r="AC19" s="94"/>
      <c r="AD19" s="32"/>
      <c r="AE19" s="94"/>
      <c r="AF19" s="5"/>
      <c r="AG19" s="271"/>
      <c r="AH19" s="27"/>
      <c r="AI19" s="27"/>
      <c r="AJ19" s="27"/>
      <c r="AK19" s="27"/>
      <c r="AL19" s="27"/>
      <c r="AM19" s="27"/>
      <c r="AN19" s="27"/>
      <c r="AO19" s="27"/>
    </row>
    <row r="20" spans="1:45" ht="12" customHeight="1">
      <c r="A20" s="4"/>
      <c r="B20" s="8"/>
      <c r="C20" s="55"/>
      <c r="D20" s="18"/>
      <c r="E20" s="94"/>
      <c r="F20" s="94"/>
      <c r="G20" s="94"/>
      <c r="H20" s="94"/>
      <c r="I20" s="94"/>
      <c r="J20" s="94"/>
      <c r="K20" s="94"/>
      <c r="L20" s="94"/>
      <c r="M20" s="94"/>
      <c r="N20" s="94"/>
      <c r="O20" s="94"/>
      <c r="P20" s="94"/>
      <c r="Q20" s="94"/>
      <c r="R20" s="94"/>
      <c r="S20" s="94"/>
      <c r="T20" s="94"/>
      <c r="U20" s="94"/>
      <c r="V20" s="94"/>
      <c r="W20" s="94"/>
      <c r="X20" s="94"/>
      <c r="Y20" s="94"/>
      <c r="Z20" s="94"/>
      <c r="AA20" s="94"/>
      <c r="AB20" s="32"/>
      <c r="AC20" s="94"/>
      <c r="AD20" s="32"/>
      <c r="AE20" s="94"/>
      <c r="AF20" s="5"/>
      <c r="AG20" s="271"/>
      <c r="AH20" s="27"/>
      <c r="AI20" s="27"/>
      <c r="AJ20" s="27"/>
      <c r="AK20" s="27"/>
      <c r="AL20" s="27"/>
      <c r="AM20" s="27"/>
      <c r="AN20" s="27"/>
      <c r="AO20" s="27"/>
    </row>
    <row r="21" spans="1:45" ht="12" customHeight="1">
      <c r="A21" s="4"/>
      <c r="B21" s="8"/>
      <c r="C21" s="55"/>
      <c r="D21" s="18"/>
      <c r="E21" s="94"/>
      <c r="F21" s="94"/>
      <c r="G21" s="94"/>
      <c r="H21" s="94"/>
      <c r="I21" s="94"/>
      <c r="J21" s="94"/>
      <c r="K21" s="94"/>
      <c r="L21" s="94"/>
      <c r="M21" s="94"/>
      <c r="N21" s="94"/>
      <c r="O21" s="94"/>
      <c r="P21" s="94"/>
      <c r="Q21" s="94"/>
      <c r="R21" s="94"/>
      <c r="S21" s="94"/>
      <c r="T21" s="94"/>
      <c r="U21" s="94"/>
      <c r="V21" s="94"/>
      <c r="W21" s="94"/>
      <c r="X21" s="94"/>
      <c r="Y21" s="94"/>
      <c r="Z21" s="94"/>
      <c r="AA21" s="94"/>
      <c r="AB21" s="32"/>
      <c r="AC21" s="94"/>
      <c r="AD21" s="32"/>
      <c r="AE21" s="94"/>
      <c r="AF21" s="5"/>
      <c r="AG21" s="271"/>
      <c r="AH21" s="27"/>
      <c r="AI21" s="27"/>
      <c r="AJ21" s="27"/>
      <c r="AK21" s="27"/>
      <c r="AL21" s="27"/>
      <c r="AM21" s="27"/>
      <c r="AN21" s="27"/>
      <c r="AO21" s="27"/>
    </row>
    <row r="22" spans="1:45" ht="12" customHeight="1">
      <c r="A22" s="4"/>
      <c r="B22" s="8"/>
      <c r="C22" s="55"/>
      <c r="D22" s="18"/>
      <c r="E22" s="94"/>
      <c r="F22" s="94"/>
      <c r="G22" s="94"/>
      <c r="H22" s="94"/>
      <c r="I22" s="94"/>
      <c r="J22" s="94"/>
      <c r="K22" s="94"/>
      <c r="L22" s="94"/>
      <c r="M22" s="94"/>
      <c r="N22" s="94"/>
      <c r="O22" s="94"/>
      <c r="P22" s="94"/>
      <c r="Q22" s="94"/>
      <c r="R22" s="94"/>
      <c r="S22" s="94"/>
      <c r="T22" s="94"/>
      <c r="U22" s="94"/>
      <c r="V22" s="94"/>
      <c r="W22" s="94"/>
      <c r="X22" s="94"/>
      <c r="Y22" s="94"/>
      <c r="Z22" s="94"/>
      <c r="AA22" s="94"/>
      <c r="AB22" s="32"/>
      <c r="AC22" s="94"/>
      <c r="AD22" s="32"/>
      <c r="AE22" s="94"/>
      <c r="AF22" s="5"/>
      <c r="AG22" s="271"/>
      <c r="AH22" s="27"/>
      <c r="AI22" s="27"/>
      <c r="AJ22" s="27"/>
      <c r="AK22" s="27"/>
      <c r="AL22" s="27"/>
      <c r="AM22" s="27"/>
      <c r="AN22" s="27"/>
      <c r="AO22" s="27"/>
    </row>
    <row r="23" spans="1:45" ht="12" customHeight="1">
      <c r="A23" s="4"/>
      <c r="B23" s="8"/>
      <c r="C23" s="55"/>
      <c r="D23" s="18"/>
      <c r="E23" s="94"/>
      <c r="F23" s="94"/>
      <c r="G23" s="94"/>
      <c r="H23" s="94"/>
      <c r="I23" s="94"/>
      <c r="J23" s="94"/>
      <c r="K23" s="94"/>
      <c r="L23" s="94"/>
      <c r="M23" s="94"/>
      <c r="N23" s="94"/>
      <c r="O23" s="94"/>
      <c r="P23" s="94"/>
      <c r="Q23" s="94"/>
      <c r="R23" s="94"/>
      <c r="S23" s="94"/>
      <c r="T23" s="94"/>
      <c r="U23" s="94"/>
      <c r="V23" s="94"/>
      <c r="W23" s="94"/>
      <c r="X23" s="94"/>
      <c r="Y23" s="94"/>
      <c r="Z23" s="94"/>
      <c r="AA23" s="94"/>
      <c r="AB23" s="32"/>
      <c r="AC23" s="94"/>
      <c r="AD23" s="32"/>
      <c r="AE23" s="94"/>
      <c r="AF23" s="5"/>
      <c r="AG23" s="271"/>
      <c r="AH23" s="27"/>
      <c r="AI23" s="27"/>
      <c r="AJ23" s="27"/>
      <c r="AK23" s="27"/>
      <c r="AL23" s="27"/>
      <c r="AM23" s="27"/>
      <c r="AN23" s="27"/>
      <c r="AO23" s="27"/>
    </row>
    <row r="24" spans="1:45" ht="12" customHeight="1">
      <c r="A24" s="4"/>
      <c r="B24" s="8"/>
      <c r="C24" s="55"/>
      <c r="D24" s="18"/>
      <c r="E24" s="94"/>
      <c r="F24" s="94"/>
      <c r="G24" s="94"/>
      <c r="H24" s="94"/>
      <c r="I24" s="94"/>
      <c r="J24" s="94"/>
      <c r="K24" s="94"/>
      <c r="L24" s="94"/>
      <c r="M24" s="94"/>
      <c r="N24" s="94"/>
      <c r="O24" s="94"/>
      <c r="P24" s="94"/>
      <c r="Q24" s="94"/>
      <c r="R24" s="94"/>
      <c r="S24" s="94"/>
      <c r="T24" s="94"/>
      <c r="U24" s="94"/>
      <c r="V24" s="94"/>
      <c r="W24" s="94"/>
      <c r="X24" s="94"/>
      <c r="Y24" s="94"/>
      <c r="Z24" s="94"/>
      <c r="AA24" s="94"/>
      <c r="AB24" s="32"/>
      <c r="AC24" s="94"/>
      <c r="AD24" s="32"/>
      <c r="AE24" s="94"/>
      <c r="AF24" s="5"/>
      <c r="AG24" s="271"/>
      <c r="AH24" s="27"/>
      <c r="AI24" s="27"/>
      <c r="AJ24" s="27"/>
      <c r="AK24" s="27"/>
      <c r="AL24" s="27"/>
      <c r="AM24" s="27"/>
      <c r="AN24" s="27"/>
      <c r="AO24" s="27"/>
    </row>
    <row r="25" spans="1:45" ht="12" customHeight="1">
      <c r="A25" s="4"/>
      <c r="B25" s="8"/>
      <c r="C25" s="55"/>
      <c r="D25" s="18"/>
      <c r="E25" s="94"/>
      <c r="F25" s="94"/>
      <c r="G25" s="94"/>
      <c r="H25" s="94"/>
      <c r="I25" s="94"/>
      <c r="J25" s="94"/>
      <c r="K25" s="94"/>
      <c r="L25" s="94"/>
      <c r="M25" s="94"/>
      <c r="N25" s="94"/>
      <c r="O25" s="94"/>
      <c r="P25" s="94"/>
      <c r="Q25" s="94"/>
      <c r="R25" s="94"/>
      <c r="S25" s="94"/>
      <c r="T25" s="94"/>
      <c r="U25" s="94"/>
      <c r="V25" s="94"/>
      <c r="W25" s="94"/>
      <c r="X25" s="94"/>
      <c r="Y25" s="94"/>
      <c r="Z25" s="94"/>
      <c r="AA25" s="94"/>
      <c r="AB25" s="32"/>
      <c r="AC25" s="94"/>
      <c r="AD25" s="32"/>
      <c r="AE25" s="94"/>
      <c r="AF25" s="5"/>
      <c r="AG25" s="271"/>
      <c r="AH25" s="27"/>
      <c r="AI25" s="27"/>
      <c r="AJ25" s="27"/>
      <c r="AK25" s="27"/>
      <c r="AL25" s="27"/>
      <c r="AM25" s="27"/>
      <c r="AN25" s="27"/>
      <c r="AO25" s="27"/>
    </row>
    <row r="26" spans="1:45" ht="12" customHeight="1">
      <c r="A26" s="4"/>
      <c r="B26" s="8"/>
      <c r="C26" s="55"/>
      <c r="D26" s="18"/>
      <c r="E26" s="94"/>
      <c r="F26" s="94"/>
      <c r="G26" s="94"/>
      <c r="H26" s="94"/>
      <c r="I26" s="94"/>
      <c r="J26" s="94"/>
      <c r="K26" s="94"/>
      <c r="L26" s="94"/>
      <c r="M26" s="94"/>
      <c r="N26" s="94"/>
      <c r="O26" s="94"/>
      <c r="P26" s="94"/>
      <c r="Q26" s="94"/>
      <c r="R26" s="94"/>
      <c r="S26" s="94"/>
      <c r="T26" s="94"/>
      <c r="U26" s="94"/>
      <c r="V26" s="94"/>
      <c r="W26" s="94"/>
      <c r="X26" s="94"/>
      <c r="Y26" s="94"/>
      <c r="Z26" s="94"/>
      <c r="AA26" s="94"/>
      <c r="AB26" s="32"/>
      <c r="AC26" s="94"/>
      <c r="AD26" s="32"/>
      <c r="AE26" s="94"/>
      <c r="AF26" s="5"/>
      <c r="AG26" s="271"/>
      <c r="AH26" s="27"/>
      <c r="AI26" s="27"/>
      <c r="AJ26" s="27"/>
      <c r="AK26" s="27"/>
      <c r="AL26" s="27"/>
      <c r="AM26" s="27"/>
      <c r="AN26" s="27"/>
      <c r="AO26" s="27"/>
    </row>
    <row r="27" spans="1:45" ht="12" customHeight="1">
      <c r="A27" s="4"/>
      <c r="B27" s="8"/>
      <c r="C27" s="55"/>
      <c r="D27" s="18"/>
      <c r="E27" s="94"/>
      <c r="F27" s="94"/>
      <c r="G27" s="94"/>
      <c r="H27" s="94"/>
      <c r="I27" s="94"/>
      <c r="J27" s="94"/>
      <c r="K27" s="94"/>
      <c r="L27" s="94"/>
      <c r="M27" s="94"/>
      <c r="N27" s="94"/>
      <c r="O27" s="94"/>
      <c r="P27" s="94"/>
      <c r="Q27" s="94"/>
      <c r="R27" s="94"/>
      <c r="S27" s="94"/>
      <c r="T27" s="94"/>
      <c r="U27" s="94"/>
      <c r="V27" s="94"/>
      <c r="W27" s="94"/>
      <c r="X27" s="94"/>
      <c r="Y27" s="94"/>
      <c r="Z27" s="94"/>
      <c r="AA27" s="94"/>
      <c r="AB27" s="32"/>
      <c r="AC27" s="94"/>
      <c r="AD27" s="32"/>
      <c r="AE27" s="94"/>
      <c r="AF27" s="5"/>
      <c r="AG27" s="271"/>
      <c r="AH27" s="27"/>
      <c r="AI27" s="27"/>
      <c r="AJ27" s="27"/>
      <c r="AK27" s="27"/>
      <c r="AL27" s="27"/>
      <c r="AM27" s="27"/>
      <c r="AN27" s="27"/>
      <c r="AO27" s="27"/>
    </row>
    <row r="28" spans="1:45" ht="12" customHeight="1">
      <c r="A28" s="4"/>
      <c r="B28" s="8"/>
      <c r="C28" s="55"/>
      <c r="D28" s="18"/>
      <c r="E28" s="94"/>
      <c r="F28" s="94"/>
      <c r="G28" s="94"/>
      <c r="H28" s="94"/>
      <c r="I28" s="94"/>
      <c r="J28" s="94"/>
      <c r="K28" s="94"/>
      <c r="L28" s="94"/>
      <c r="M28" s="94"/>
      <c r="N28" s="94"/>
      <c r="O28" s="94"/>
      <c r="P28" s="94"/>
      <c r="Q28" s="94"/>
      <c r="R28" s="94"/>
      <c r="S28" s="94"/>
      <c r="T28" s="94"/>
      <c r="U28" s="94"/>
      <c r="V28" s="94"/>
      <c r="W28" s="94"/>
      <c r="X28" s="94"/>
      <c r="Y28" s="94"/>
      <c r="Z28" s="94"/>
      <c r="AA28" s="94"/>
      <c r="AB28" s="32"/>
      <c r="AC28" s="94"/>
      <c r="AD28" s="32"/>
      <c r="AE28" s="94"/>
      <c r="AF28" s="5"/>
      <c r="AG28" s="271"/>
      <c r="AH28" s="27"/>
      <c r="AI28" s="27"/>
      <c r="AJ28" s="27"/>
      <c r="AK28" s="27"/>
      <c r="AL28" s="27"/>
      <c r="AM28" s="27"/>
      <c r="AN28" s="27"/>
      <c r="AO28" s="27"/>
    </row>
    <row r="29" spans="1:45" ht="12" customHeight="1">
      <c r="A29" s="4"/>
      <c r="B29" s="8"/>
      <c r="C29" s="55"/>
      <c r="D29" s="18"/>
      <c r="E29" s="94"/>
      <c r="F29" s="94"/>
      <c r="G29" s="94"/>
      <c r="H29" s="94"/>
      <c r="I29" s="94"/>
      <c r="J29" s="94"/>
      <c r="K29" s="94"/>
      <c r="L29" s="94"/>
      <c r="M29" s="94"/>
      <c r="N29" s="94"/>
      <c r="O29" s="94"/>
      <c r="P29" s="94"/>
      <c r="Q29" s="94"/>
      <c r="R29" s="94"/>
      <c r="S29" s="94"/>
      <c r="T29" s="94"/>
      <c r="U29" s="94"/>
      <c r="V29" s="94"/>
      <c r="W29" s="94"/>
      <c r="X29" s="94"/>
      <c r="Y29" s="94"/>
      <c r="Z29" s="94"/>
      <c r="AA29" s="94"/>
      <c r="AB29" s="32"/>
      <c r="AC29" s="94"/>
      <c r="AD29" s="32"/>
      <c r="AE29" s="94"/>
      <c r="AF29" s="5"/>
      <c r="AG29" s="271"/>
      <c r="AH29" s="27"/>
      <c r="AI29" s="27"/>
      <c r="AJ29" s="27"/>
      <c r="AK29" s="27"/>
      <c r="AL29" s="27"/>
      <c r="AM29" s="27"/>
      <c r="AN29" s="27"/>
      <c r="AO29" s="27"/>
    </row>
    <row r="30" spans="1:45" ht="12" customHeight="1">
      <c r="A30" s="4"/>
      <c r="B30" s="8"/>
      <c r="C30" s="55"/>
      <c r="D30" s="18"/>
      <c r="E30" s="94"/>
      <c r="F30" s="94"/>
      <c r="G30" s="94"/>
      <c r="H30" s="94"/>
      <c r="I30" s="94"/>
      <c r="J30" s="94"/>
      <c r="K30" s="94"/>
      <c r="L30" s="94"/>
      <c r="M30" s="94"/>
      <c r="N30" s="94"/>
      <c r="O30" s="94"/>
      <c r="P30" s="94"/>
      <c r="Q30" s="94"/>
      <c r="R30" s="94"/>
      <c r="S30" s="94"/>
      <c r="T30" s="94"/>
      <c r="U30" s="94"/>
      <c r="V30" s="94"/>
      <c r="W30" s="94"/>
      <c r="X30" s="94"/>
      <c r="Y30" s="94"/>
      <c r="Z30" s="94"/>
      <c r="AA30" s="94"/>
      <c r="AB30" s="32"/>
      <c r="AC30" s="94"/>
      <c r="AD30" s="32"/>
      <c r="AE30" s="94"/>
      <c r="AF30" s="5"/>
      <c r="AG30" s="271"/>
      <c r="AH30" s="27"/>
      <c r="AI30" s="27"/>
      <c r="AJ30" s="27"/>
      <c r="AK30" s="27"/>
      <c r="AL30" s="27"/>
      <c r="AM30" s="27"/>
      <c r="AN30" s="27"/>
      <c r="AO30" s="27"/>
      <c r="AR30" s="28"/>
      <c r="AS30" s="64"/>
    </row>
    <row r="31" spans="1:45" ht="6" customHeight="1">
      <c r="A31" s="4"/>
      <c r="B31" s="8"/>
      <c r="C31" s="55"/>
      <c r="D31" s="18"/>
      <c r="E31" s="18"/>
      <c r="F31" s="18"/>
      <c r="G31" s="18"/>
      <c r="H31" s="18"/>
      <c r="I31" s="18"/>
      <c r="J31" s="18"/>
      <c r="K31" s="18"/>
      <c r="L31" s="18"/>
      <c r="M31" s="18"/>
      <c r="N31" s="18"/>
      <c r="O31" s="18"/>
      <c r="P31" s="18"/>
      <c r="Q31" s="18"/>
      <c r="R31" s="16"/>
      <c r="S31" s="16"/>
      <c r="T31" s="16"/>
      <c r="U31" s="16"/>
      <c r="V31" s="24"/>
      <c r="W31" s="16"/>
      <c r="X31" s="16"/>
      <c r="Y31" s="16"/>
      <c r="Z31" s="16"/>
      <c r="AA31" s="16"/>
      <c r="AB31" s="16"/>
      <c r="AC31" s="16"/>
      <c r="AD31" s="16"/>
      <c r="AE31" s="16"/>
      <c r="AF31" s="5"/>
      <c r="AG31" s="271"/>
      <c r="AH31" s="27"/>
      <c r="AI31" s="27"/>
      <c r="AJ31" s="27"/>
      <c r="AK31" s="27"/>
      <c r="AL31" s="27"/>
      <c r="AM31" s="27"/>
      <c r="AN31" s="27"/>
      <c r="AO31" s="27"/>
    </row>
    <row r="32" spans="1:45" ht="6" customHeight="1">
      <c r="A32" s="4"/>
      <c r="B32" s="8"/>
      <c r="C32" s="69"/>
      <c r="D32" s="18"/>
      <c r="E32" s="18"/>
      <c r="F32" s="18"/>
      <c r="G32" s="18"/>
      <c r="H32" s="18"/>
      <c r="I32" s="18"/>
      <c r="J32" s="18"/>
      <c r="K32" s="18"/>
      <c r="L32" s="18"/>
      <c r="M32" s="18"/>
      <c r="N32" s="18"/>
      <c r="O32" s="18"/>
      <c r="P32" s="18"/>
      <c r="Q32" s="18"/>
      <c r="R32" s="16"/>
      <c r="S32" s="16"/>
      <c r="T32" s="16"/>
      <c r="U32" s="16"/>
      <c r="V32" s="24"/>
      <c r="W32" s="16"/>
      <c r="X32" s="16"/>
      <c r="Y32" s="16"/>
      <c r="Z32" s="16"/>
      <c r="AA32" s="16"/>
      <c r="AB32" s="16"/>
      <c r="AC32" s="16"/>
      <c r="AD32" s="16"/>
      <c r="AE32" s="16"/>
      <c r="AF32" s="5"/>
      <c r="AG32" s="271"/>
      <c r="AH32" s="27"/>
      <c r="AI32" s="27"/>
      <c r="AJ32" s="27"/>
      <c r="AK32" s="27"/>
      <c r="AL32" s="27"/>
      <c r="AM32" s="27"/>
      <c r="AN32" s="27"/>
      <c r="AO32" s="27"/>
    </row>
    <row r="33" spans="1:53" ht="9" customHeight="1">
      <c r="A33" s="4"/>
      <c r="B33" s="8"/>
      <c r="C33" s="61"/>
      <c r="D33" s="61"/>
      <c r="E33" s="61"/>
      <c r="F33" s="61"/>
      <c r="G33" s="61"/>
      <c r="H33" s="61"/>
      <c r="I33" s="61"/>
      <c r="J33" s="18"/>
      <c r="K33" s="18"/>
      <c r="L33" s="18"/>
      <c r="M33" s="18"/>
      <c r="N33" s="18"/>
      <c r="O33" s="18"/>
      <c r="P33" s="18"/>
      <c r="Q33" s="18"/>
      <c r="R33" s="16"/>
      <c r="S33" s="16"/>
      <c r="T33" s="16"/>
      <c r="U33" s="16"/>
      <c r="V33" s="24"/>
      <c r="W33" s="16"/>
      <c r="X33" s="16"/>
      <c r="Y33" s="16"/>
      <c r="Z33" s="16"/>
      <c r="AA33" s="16"/>
      <c r="AB33" s="16"/>
      <c r="AC33" s="16"/>
      <c r="AD33" s="16"/>
      <c r="AE33" s="16"/>
      <c r="AF33" s="5"/>
      <c r="AG33" s="271"/>
      <c r="AH33" s="27"/>
      <c r="AI33" s="27"/>
      <c r="AJ33" s="27"/>
      <c r="AK33" s="27"/>
      <c r="AL33" s="27"/>
      <c r="AM33" s="27"/>
      <c r="AN33" s="27"/>
      <c r="AO33" s="27"/>
    </row>
    <row r="34" spans="1:53" ht="12.75" customHeight="1">
      <c r="A34" s="4"/>
      <c r="B34" s="8"/>
      <c r="C34" s="55"/>
      <c r="D34" s="18"/>
      <c r="E34" s="18"/>
      <c r="F34" s="18"/>
      <c r="G34" s="18"/>
      <c r="H34" s="18"/>
      <c r="I34" s="18"/>
      <c r="J34" s="18"/>
      <c r="K34" s="18"/>
      <c r="L34" s="18"/>
      <c r="M34" s="18"/>
      <c r="N34" s="18"/>
      <c r="O34" s="18"/>
      <c r="P34" s="18"/>
      <c r="Q34" s="18"/>
      <c r="R34" s="16"/>
      <c r="S34" s="16"/>
      <c r="T34" s="16"/>
      <c r="U34" s="16"/>
      <c r="V34" s="24"/>
      <c r="W34" s="16"/>
      <c r="X34" s="16"/>
      <c r="Y34" s="16"/>
      <c r="Z34" s="16"/>
      <c r="AA34" s="16"/>
      <c r="AB34" s="16"/>
      <c r="AC34" s="16"/>
      <c r="AD34" s="16"/>
      <c r="AE34" s="16"/>
      <c r="AF34" s="5"/>
      <c r="AG34" s="271"/>
      <c r="AH34" s="102"/>
      <c r="AI34" s="103"/>
      <c r="AJ34" s="103"/>
      <c r="AK34" s="103"/>
      <c r="AL34" s="104"/>
      <c r="AM34" s="102"/>
      <c r="AN34" s="102"/>
      <c r="AO34" s="102"/>
      <c r="AP34" s="31"/>
      <c r="AQ34" s="31"/>
      <c r="AR34" s="31"/>
      <c r="AS34" s="31"/>
      <c r="AT34" s="31"/>
      <c r="AU34" s="31"/>
      <c r="AV34" s="31"/>
      <c r="AW34" s="31"/>
      <c r="AX34" s="31"/>
      <c r="AY34" s="31"/>
      <c r="AZ34" s="31"/>
      <c r="BA34" s="31"/>
    </row>
    <row r="35" spans="1:53" ht="12.75" customHeight="1">
      <c r="A35" s="4"/>
      <c r="B35" s="8"/>
      <c r="C35" s="55"/>
      <c r="D35" s="18"/>
      <c r="E35" s="18"/>
      <c r="F35" s="18"/>
      <c r="G35" s="18"/>
      <c r="H35" s="18"/>
      <c r="I35" s="18"/>
      <c r="J35" s="18"/>
      <c r="K35" s="18"/>
      <c r="L35" s="18"/>
      <c r="M35" s="18"/>
      <c r="N35" s="18"/>
      <c r="O35" s="18"/>
      <c r="P35" s="18"/>
      <c r="Q35" s="18"/>
      <c r="R35" s="16"/>
      <c r="S35" s="16"/>
      <c r="T35" s="16"/>
      <c r="U35" s="16"/>
      <c r="V35" s="24"/>
      <c r="W35" s="16"/>
      <c r="X35" s="16"/>
      <c r="Y35" s="16"/>
      <c r="Z35" s="16"/>
      <c r="AA35" s="16"/>
      <c r="AB35" s="16"/>
      <c r="AC35" s="16"/>
      <c r="AD35" s="16"/>
      <c r="AE35" s="16"/>
      <c r="AF35" s="5"/>
      <c r="AG35" s="271"/>
      <c r="AH35" s="102"/>
      <c r="AI35" s="27"/>
      <c r="AJ35" s="27" t="s">
        <v>34</v>
      </c>
      <c r="AK35" s="27"/>
      <c r="AL35" s="27"/>
      <c r="AM35" s="27"/>
      <c r="AN35" s="27"/>
      <c r="AO35" s="27"/>
    </row>
    <row r="36" spans="1:53" ht="15.75" customHeight="1">
      <c r="A36" s="4"/>
      <c r="B36" s="8"/>
      <c r="C36" s="55"/>
      <c r="D36" s="18"/>
      <c r="E36" s="18"/>
      <c r="F36" s="18"/>
      <c r="G36" s="18"/>
      <c r="H36" s="18"/>
      <c r="I36" s="18"/>
      <c r="J36" s="18"/>
      <c r="K36" s="18"/>
      <c r="L36" s="18"/>
      <c r="M36" s="18"/>
      <c r="N36" s="18"/>
      <c r="O36" s="18"/>
      <c r="P36" s="18"/>
      <c r="Q36" s="18"/>
      <c r="R36" s="16"/>
      <c r="S36" s="16"/>
      <c r="T36" s="16"/>
      <c r="U36" s="16"/>
      <c r="V36" s="24"/>
      <c r="W36" s="16"/>
      <c r="X36" s="16"/>
      <c r="Y36" s="16"/>
      <c r="Z36" s="16"/>
      <c r="AA36" s="16"/>
      <c r="AB36" s="16"/>
      <c r="AC36" s="16"/>
      <c r="AD36" s="16"/>
      <c r="AE36" s="16"/>
      <c r="AF36" s="5"/>
      <c r="AG36" s="271"/>
      <c r="AH36" s="102"/>
      <c r="AI36" s="27"/>
      <c r="AJ36" s="27"/>
      <c r="AK36" s="27"/>
      <c r="AL36" s="27"/>
      <c r="AM36" s="27"/>
      <c r="AN36" s="27"/>
      <c r="AO36" s="27"/>
    </row>
    <row r="37" spans="1:53" ht="20.25" customHeight="1">
      <c r="A37" s="4"/>
      <c r="B37" s="8"/>
      <c r="C37" s="55"/>
      <c r="D37" s="18"/>
      <c r="E37" s="18"/>
      <c r="F37" s="18"/>
      <c r="G37" s="18"/>
      <c r="H37" s="18"/>
      <c r="I37" s="18"/>
      <c r="J37" s="18"/>
      <c r="K37" s="18"/>
      <c r="L37" s="18"/>
      <c r="M37" s="18"/>
      <c r="N37" s="18"/>
      <c r="O37" s="18"/>
      <c r="P37" s="18"/>
      <c r="Q37" s="18"/>
      <c r="R37" s="16"/>
      <c r="S37" s="16"/>
      <c r="T37" s="16"/>
      <c r="U37" s="16"/>
      <c r="V37" s="24"/>
      <c r="W37" s="16"/>
      <c r="X37" s="16"/>
      <c r="Y37" s="16"/>
      <c r="Z37" s="16"/>
      <c r="AA37" s="16"/>
      <c r="AB37" s="16"/>
      <c r="AC37" s="16"/>
      <c r="AD37" s="16"/>
      <c r="AE37" s="16"/>
      <c r="AF37" s="5"/>
      <c r="AG37" s="271"/>
      <c r="AH37" s="105"/>
      <c r="AI37" s="27"/>
      <c r="AJ37" s="27"/>
      <c r="AK37" s="27"/>
      <c r="AL37" s="27"/>
      <c r="AM37" s="27"/>
      <c r="AN37" s="27"/>
      <c r="AO37" s="27"/>
    </row>
    <row r="38" spans="1:53" ht="15.75" customHeight="1">
      <c r="A38" s="4"/>
      <c r="B38" s="8"/>
      <c r="C38" s="55"/>
      <c r="D38" s="18"/>
      <c r="E38" s="18"/>
      <c r="F38" s="18"/>
      <c r="G38" s="18"/>
      <c r="H38" s="18"/>
      <c r="I38" s="18"/>
      <c r="J38" s="18"/>
      <c r="K38" s="18"/>
      <c r="L38" s="18"/>
      <c r="M38" s="18"/>
      <c r="N38" s="18"/>
      <c r="O38" s="18"/>
      <c r="P38" s="18"/>
      <c r="Q38" s="18"/>
      <c r="R38" s="16"/>
      <c r="S38" s="16"/>
      <c r="T38" s="16"/>
      <c r="U38" s="16"/>
      <c r="V38" s="24"/>
      <c r="W38" s="16"/>
      <c r="X38" s="16"/>
      <c r="Y38" s="16"/>
      <c r="Z38" s="16"/>
      <c r="AA38" s="16"/>
      <c r="AB38" s="16"/>
      <c r="AC38" s="16"/>
      <c r="AD38" s="16"/>
      <c r="AE38" s="16"/>
      <c r="AF38" s="5"/>
      <c r="AG38" s="271"/>
      <c r="AH38" s="102"/>
      <c r="AI38" s="27"/>
      <c r="AJ38" s="27"/>
      <c r="AK38" s="27"/>
      <c r="AL38" s="27"/>
      <c r="AM38" s="27"/>
      <c r="AN38" s="27"/>
      <c r="AO38" s="27"/>
    </row>
    <row r="39" spans="1:53" ht="12.75" customHeight="1">
      <c r="A39" s="4"/>
      <c r="B39" s="8"/>
      <c r="C39" s="55"/>
      <c r="D39" s="18"/>
      <c r="E39" s="18"/>
      <c r="F39" s="18"/>
      <c r="G39" s="18"/>
      <c r="H39" s="18"/>
      <c r="I39" s="18"/>
      <c r="J39" s="18"/>
      <c r="K39" s="18"/>
      <c r="L39" s="18"/>
      <c r="M39" s="18"/>
      <c r="N39" s="18"/>
      <c r="O39" s="18"/>
      <c r="P39" s="18"/>
      <c r="Q39" s="18"/>
      <c r="R39" s="16"/>
      <c r="S39" s="16"/>
      <c r="T39" s="16"/>
      <c r="U39" s="16"/>
      <c r="V39" s="24"/>
      <c r="W39" s="16"/>
      <c r="X39" s="16"/>
      <c r="Y39" s="16"/>
      <c r="Z39" s="16"/>
      <c r="AA39" s="16"/>
      <c r="AB39" s="16"/>
      <c r="AC39" s="16"/>
      <c r="AD39" s="16"/>
      <c r="AE39" s="16"/>
      <c r="AF39" s="5"/>
      <c r="AG39" s="271"/>
      <c r="AH39" s="102"/>
      <c r="AI39" s="27"/>
      <c r="AJ39" s="27"/>
      <c r="AK39" s="27"/>
      <c r="AL39" s="27"/>
      <c r="AM39" s="27"/>
      <c r="AN39" s="27"/>
      <c r="AO39" s="27"/>
    </row>
    <row r="40" spans="1:53" ht="12" customHeight="1">
      <c r="A40" s="4"/>
      <c r="B40" s="8"/>
      <c r="C40" s="55"/>
      <c r="D40" s="18"/>
      <c r="E40" s="18"/>
      <c r="F40" s="18"/>
      <c r="G40" s="18"/>
      <c r="H40" s="18"/>
      <c r="I40" s="18"/>
      <c r="J40" s="18"/>
      <c r="K40" s="18"/>
      <c r="L40" s="18"/>
      <c r="M40" s="18"/>
      <c r="N40" s="18"/>
      <c r="O40" s="18"/>
      <c r="P40" s="18"/>
      <c r="Q40" s="18"/>
      <c r="R40" s="16"/>
      <c r="S40" s="16"/>
      <c r="T40" s="16"/>
      <c r="U40" s="16"/>
      <c r="V40" s="24"/>
      <c r="W40" s="16"/>
      <c r="X40" s="16"/>
      <c r="Y40" s="16"/>
      <c r="Z40" s="16"/>
      <c r="AA40" s="16"/>
      <c r="AB40" s="16"/>
      <c r="AC40" s="16"/>
      <c r="AD40" s="16"/>
      <c r="AE40" s="16"/>
      <c r="AF40" s="5"/>
      <c r="AG40" s="271"/>
      <c r="AH40" s="102"/>
      <c r="AI40" s="27"/>
      <c r="AJ40" s="27"/>
      <c r="AK40" s="27"/>
      <c r="AL40" s="27"/>
      <c r="AM40" s="27"/>
      <c r="AN40" s="27"/>
      <c r="AO40" s="27"/>
    </row>
    <row r="41" spans="1:53" ht="12.75" customHeight="1">
      <c r="A41" s="4"/>
      <c r="B41" s="8"/>
      <c r="C41" s="55"/>
      <c r="D41" s="18"/>
      <c r="E41" s="18"/>
      <c r="F41" s="18"/>
      <c r="G41" s="18"/>
      <c r="H41" s="18"/>
      <c r="I41" s="18"/>
      <c r="J41" s="18"/>
      <c r="K41" s="18"/>
      <c r="L41" s="18"/>
      <c r="M41" s="18"/>
      <c r="N41" s="18"/>
      <c r="O41" s="18"/>
      <c r="P41" s="18"/>
      <c r="Q41" s="18"/>
      <c r="R41" s="16"/>
      <c r="S41" s="16"/>
      <c r="T41" s="16"/>
      <c r="U41" s="16"/>
      <c r="V41" s="24"/>
      <c r="W41" s="16"/>
      <c r="X41" s="16"/>
      <c r="Y41" s="16"/>
      <c r="Z41" s="16"/>
      <c r="AA41" s="16"/>
      <c r="AB41" s="16"/>
      <c r="AC41" s="16"/>
      <c r="AD41" s="16"/>
      <c r="AE41" s="16"/>
      <c r="AF41" s="5"/>
      <c r="AG41" s="271"/>
      <c r="AH41" s="102"/>
      <c r="AI41" s="27"/>
      <c r="AJ41" s="27"/>
      <c r="AK41" s="27"/>
      <c r="AL41" s="27"/>
      <c r="AM41" s="27"/>
      <c r="AN41" s="27"/>
      <c r="AO41" s="27"/>
    </row>
    <row r="42" spans="1:53" ht="12.75" customHeight="1">
      <c r="A42" s="4"/>
      <c r="B42" s="8"/>
      <c r="C42" s="55"/>
      <c r="D42" s="18"/>
      <c r="E42" s="18"/>
      <c r="F42" s="18"/>
      <c r="G42" s="18"/>
      <c r="H42" s="18"/>
      <c r="I42" s="18"/>
      <c r="J42" s="18"/>
      <c r="K42" s="18"/>
      <c r="L42" s="18"/>
      <c r="M42" s="18"/>
      <c r="N42" s="18"/>
      <c r="O42" s="18"/>
      <c r="P42" s="18"/>
      <c r="Q42" s="18"/>
      <c r="R42" s="16"/>
      <c r="S42" s="16"/>
      <c r="T42" s="16"/>
      <c r="U42" s="16"/>
      <c r="V42" s="24"/>
      <c r="W42" s="16"/>
      <c r="X42" s="16"/>
      <c r="Y42" s="16"/>
      <c r="Z42" s="16"/>
      <c r="AA42" s="16"/>
      <c r="AB42" s="16"/>
      <c r="AC42" s="16"/>
      <c r="AD42" s="16"/>
      <c r="AE42" s="16"/>
      <c r="AF42" s="5"/>
      <c r="AG42" s="271"/>
      <c r="AH42" s="102"/>
      <c r="AI42" s="27"/>
      <c r="AJ42" s="27"/>
      <c r="AK42" s="27"/>
      <c r="AL42" s="27"/>
      <c r="AM42" s="27"/>
      <c r="AN42" s="27"/>
      <c r="AO42" s="27"/>
    </row>
    <row r="43" spans="1:53" ht="9" customHeight="1">
      <c r="A43" s="4"/>
      <c r="B43" s="8"/>
      <c r="C43" s="55"/>
      <c r="D43" s="18"/>
      <c r="E43" s="18"/>
      <c r="F43" s="18"/>
      <c r="G43" s="18"/>
      <c r="H43" s="18"/>
      <c r="I43" s="18"/>
      <c r="J43" s="18"/>
      <c r="K43" s="18"/>
      <c r="L43" s="18"/>
      <c r="M43" s="18"/>
      <c r="N43" s="18"/>
      <c r="O43" s="18"/>
      <c r="P43" s="18"/>
      <c r="Q43" s="18"/>
      <c r="R43" s="16"/>
      <c r="S43" s="16"/>
      <c r="T43" s="16"/>
      <c r="U43" s="16"/>
      <c r="V43" s="24"/>
      <c r="W43" s="16"/>
      <c r="X43" s="16"/>
      <c r="Y43" s="16"/>
      <c r="Z43" s="16"/>
      <c r="AA43" s="16"/>
      <c r="AB43" s="16"/>
      <c r="AC43" s="16"/>
      <c r="AD43" s="16"/>
      <c r="AE43" s="16"/>
      <c r="AF43" s="5"/>
      <c r="AG43" s="271"/>
      <c r="AH43" s="102"/>
      <c r="AI43" s="27"/>
      <c r="AJ43" s="27"/>
      <c r="AK43" s="27"/>
      <c r="AL43" s="27"/>
      <c r="AM43" s="27"/>
      <c r="AN43" s="27"/>
      <c r="AO43" s="27"/>
    </row>
    <row r="44" spans="1:53" ht="19.5" customHeight="1">
      <c r="A44" s="4"/>
      <c r="B44" s="8"/>
      <c r="C44" s="8"/>
      <c r="D44" s="8"/>
      <c r="E44" s="8"/>
      <c r="F44" s="8"/>
      <c r="G44" s="8"/>
      <c r="H44" s="8"/>
      <c r="I44" s="8"/>
      <c r="J44" s="8"/>
      <c r="K44" s="8"/>
      <c r="L44" s="8"/>
      <c r="M44" s="8"/>
      <c r="N44" s="8"/>
      <c r="O44" s="8"/>
      <c r="P44" s="8"/>
      <c r="Q44" s="8"/>
      <c r="R44" s="72"/>
      <c r="S44" s="72"/>
      <c r="T44" s="8"/>
      <c r="U44" s="8"/>
      <c r="V44" s="8"/>
      <c r="W44" s="8"/>
      <c r="X44" s="8"/>
      <c r="Y44" s="8"/>
      <c r="Z44" s="8"/>
      <c r="AA44" s="8"/>
      <c r="AB44" s="22"/>
      <c r="AC44" s="8"/>
      <c r="AD44" s="22"/>
      <c r="AE44" s="8"/>
      <c r="AF44" s="5"/>
      <c r="AG44" s="271"/>
      <c r="AH44" s="27"/>
      <c r="AI44" s="67"/>
      <c r="AJ44" s="27"/>
      <c r="AK44" s="27"/>
      <c r="AL44" s="27"/>
      <c r="AM44" s="27"/>
      <c r="AN44" s="27"/>
      <c r="AO44" s="27"/>
    </row>
    <row r="45" spans="1:53" ht="13.5" customHeight="1">
      <c r="A45" s="4"/>
      <c r="B45" s="8"/>
      <c r="C45" s="97"/>
      <c r="D45" s="91"/>
      <c r="E45" s="91"/>
      <c r="F45" s="91"/>
      <c r="G45" s="91"/>
      <c r="H45" s="91"/>
      <c r="I45" s="91"/>
      <c r="J45" s="91"/>
      <c r="K45" s="91"/>
      <c r="L45" s="91"/>
      <c r="M45" s="91"/>
      <c r="N45" s="91"/>
      <c r="O45" s="91"/>
      <c r="P45" s="91"/>
      <c r="Q45" s="91"/>
      <c r="R45" s="98"/>
      <c r="S45" s="98"/>
      <c r="T45" s="98"/>
      <c r="U45" s="98"/>
      <c r="V45" s="98"/>
      <c r="W45" s="98"/>
      <c r="X45" s="98"/>
      <c r="Y45" s="98"/>
      <c r="Z45" s="98"/>
      <c r="AA45" s="98"/>
      <c r="AB45" s="98"/>
      <c r="AC45" s="98"/>
      <c r="AD45" s="98"/>
      <c r="AE45" s="98"/>
      <c r="AF45" s="5"/>
      <c r="AG45" s="271"/>
      <c r="AH45" s="27"/>
      <c r="AI45" s="27"/>
      <c r="AJ45" s="27"/>
      <c r="AK45" s="27"/>
      <c r="AL45" s="27"/>
      <c r="AM45" s="27"/>
      <c r="AN45" s="27"/>
      <c r="AO45" s="27"/>
    </row>
    <row r="46" spans="1:53" ht="3.75" customHeight="1">
      <c r="A46" s="4"/>
      <c r="B46" s="8"/>
      <c r="C46" s="13"/>
      <c r="D46" s="13"/>
      <c r="E46" s="13"/>
      <c r="F46" s="13"/>
      <c r="G46" s="13"/>
      <c r="H46" s="13"/>
      <c r="I46" s="13"/>
      <c r="J46" s="13"/>
      <c r="K46" s="13"/>
      <c r="L46" s="13"/>
      <c r="M46" s="13"/>
      <c r="N46" s="13"/>
      <c r="O46" s="13"/>
      <c r="P46" s="13"/>
      <c r="Q46" s="13"/>
      <c r="R46" s="5"/>
      <c r="S46" s="5"/>
      <c r="T46" s="5"/>
      <c r="U46" s="5"/>
      <c r="V46" s="5"/>
      <c r="W46" s="5"/>
      <c r="X46" s="5"/>
      <c r="Y46" s="5"/>
      <c r="Z46" s="5"/>
      <c r="AA46" s="5"/>
      <c r="AB46" s="5"/>
      <c r="AC46" s="5"/>
      <c r="AD46" s="5"/>
      <c r="AE46" s="5"/>
      <c r="AF46" s="5"/>
      <c r="AG46" s="271"/>
      <c r="AH46" s="27"/>
      <c r="AI46" s="27"/>
      <c r="AJ46" s="27"/>
      <c r="AK46" s="27"/>
      <c r="AL46" s="27"/>
      <c r="AM46" s="27"/>
      <c r="AN46" s="27"/>
      <c r="AO46" s="27"/>
    </row>
    <row r="47" spans="1:53" ht="11.25" customHeight="1">
      <c r="A47" s="4"/>
      <c r="B47" s="8"/>
      <c r="C47" s="13"/>
      <c r="D47" s="13"/>
      <c r="E47" s="15"/>
      <c r="F47" s="1817"/>
      <c r="G47" s="1817"/>
      <c r="H47" s="1817"/>
      <c r="I47" s="1817"/>
      <c r="J47" s="1817"/>
      <c r="K47" s="1817"/>
      <c r="L47" s="1817"/>
      <c r="M47" s="1817"/>
      <c r="N47" s="1817"/>
      <c r="O47" s="1817"/>
      <c r="P47" s="1817"/>
      <c r="Q47" s="1817"/>
      <c r="R47" s="1817"/>
      <c r="S47" s="1817"/>
      <c r="T47" s="1817"/>
      <c r="U47" s="1817"/>
      <c r="V47" s="1817"/>
      <c r="W47" s="15"/>
      <c r="X47" s="1817"/>
      <c r="Y47" s="1817"/>
      <c r="Z47" s="1817"/>
      <c r="AA47" s="1817"/>
      <c r="AB47" s="1817"/>
      <c r="AC47" s="1817"/>
      <c r="AD47" s="1817"/>
      <c r="AE47" s="15"/>
      <c r="AF47" s="8"/>
      <c r="AG47" s="271"/>
      <c r="AH47" s="27"/>
      <c r="AI47" s="27"/>
      <c r="AJ47" s="27"/>
      <c r="AK47" s="27"/>
      <c r="AL47" s="27"/>
      <c r="AM47" s="27"/>
      <c r="AN47" s="27"/>
      <c r="AO47" s="27"/>
    </row>
    <row r="48" spans="1:53" ht="12.75" customHeight="1">
      <c r="A48" s="4"/>
      <c r="B48" s="8"/>
      <c r="C48" s="13"/>
      <c r="D48" s="13"/>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5"/>
      <c r="AG48" s="271"/>
      <c r="AH48" s="27"/>
      <c r="AI48" s="27"/>
      <c r="AJ48" s="27"/>
      <c r="AK48" s="27"/>
      <c r="AL48" s="27"/>
      <c r="AM48" s="27"/>
      <c r="AN48" s="27"/>
      <c r="AO48" s="27"/>
    </row>
    <row r="49" spans="1:58" ht="6" customHeight="1">
      <c r="A49" s="4"/>
      <c r="B49" s="8"/>
      <c r="C49" s="13"/>
      <c r="D49" s="13"/>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5"/>
      <c r="AG49" s="271"/>
      <c r="AH49" s="27"/>
      <c r="AI49" s="27"/>
      <c r="AJ49" s="27"/>
      <c r="AK49" s="27"/>
      <c r="AL49" s="27"/>
      <c r="AM49" s="27"/>
      <c r="AN49" s="27"/>
      <c r="AO49" s="27"/>
    </row>
    <row r="50" spans="1:58" s="62" customFormat="1" ht="12" customHeight="1">
      <c r="A50" s="59"/>
      <c r="B50" s="60"/>
      <c r="C50" s="73"/>
      <c r="D50" s="61"/>
      <c r="E50" s="75"/>
      <c r="F50" s="75"/>
      <c r="G50" s="75"/>
      <c r="H50" s="75"/>
      <c r="I50" s="75"/>
      <c r="J50" s="75"/>
      <c r="K50" s="75"/>
      <c r="L50" s="75"/>
      <c r="M50" s="75"/>
      <c r="N50" s="75"/>
      <c r="O50" s="75"/>
      <c r="P50" s="75"/>
      <c r="Q50" s="75"/>
      <c r="R50" s="75"/>
      <c r="S50" s="75"/>
      <c r="T50" s="75"/>
      <c r="U50" s="75"/>
      <c r="V50" s="75"/>
      <c r="W50" s="75"/>
      <c r="X50" s="75"/>
      <c r="Y50" s="75"/>
      <c r="Z50" s="75"/>
      <c r="AA50" s="75"/>
      <c r="AB50" s="75"/>
      <c r="AC50" s="75"/>
      <c r="AD50" s="75"/>
      <c r="AE50" s="75"/>
      <c r="AF50" s="82"/>
      <c r="AG50" s="399"/>
      <c r="AH50" s="101"/>
      <c r="AI50" s="108"/>
      <c r="AJ50" s="108"/>
      <c r="AK50" s="108"/>
      <c r="AL50" s="90"/>
      <c r="AM50" s="90"/>
      <c r="AN50" s="27"/>
      <c r="AO50" s="27"/>
      <c r="AP50"/>
      <c r="AQ50"/>
      <c r="AR50"/>
      <c r="AS50"/>
      <c r="AT50"/>
      <c r="AU50"/>
      <c r="AV50"/>
      <c r="AW50"/>
      <c r="AX50"/>
      <c r="AY50"/>
      <c r="AZ50"/>
      <c r="BA50"/>
      <c r="BB50"/>
      <c r="BC50"/>
      <c r="BD50"/>
      <c r="BE50"/>
      <c r="BF50"/>
    </row>
    <row r="51" spans="1:58" ht="12" customHeight="1">
      <c r="A51" s="4"/>
      <c r="B51" s="8"/>
      <c r="C51" s="55"/>
      <c r="D51" s="18"/>
      <c r="E51" s="94"/>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94"/>
      <c r="AF51" s="5"/>
      <c r="AG51" s="271"/>
      <c r="AH51" s="68"/>
      <c r="AI51" s="108"/>
      <c r="AJ51" s="108"/>
      <c r="AK51" s="108"/>
      <c r="AL51" s="27"/>
      <c r="AM51" s="27"/>
      <c r="AN51" s="27"/>
      <c r="AO51" s="27"/>
    </row>
    <row r="52" spans="1:58" ht="12" customHeight="1">
      <c r="A52" s="4"/>
      <c r="B52" s="8"/>
      <c r="C52" s="55"/>
      <c r="D52" s="18"/>
      <c r="E52" s="94"/>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94"/>
      <c r="AF52" s="5"/>
      <c r="AG52" s="271"/>
      <c r="AH52" s="68"/>
      <c r="AI52" s="108"/>
      <c r="AJ52" s="108"/>
      <c r="AK52" s="108"/>
      <c r="AL52" s="27"/>
      <c r="AM52" s="27"/>
      <c r="AN52" s="27"/>
      <c r="AO52" s="27"/>
    </row>
    <row r="53" spans="1:58" ht="12" customHeight="1">
      <c r="A53" s="4"/>
      <c r="B53" s="8"/>
      <c r="C53" s="55"/>
      <c r="D53" s="18"/>
      <c r="E53" s="94"/>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94"/>
      <c r="AF53" s="5"/>
      <c r="AG53" s="271"/>
      <c r="AH53" s="27"/>
      <c r="AI53" s="108"/>
      <c r="AJ53" s="108"/>
      <c r="AK53" s="108"/>
      <c r="AL53" s="27"/>
      <c r="AM53" s="27"/>
      <c r="AN53" s="27"/>
      <c r="AO53" s="27"/>
    </row>
    <row r="54" spans="1:58" ht="12" customHeight="1">
      <c r="A54" s="4"/>
      <c r="B54" s="8"/>
      <c r="C54" s="55"/>
      <c r="D54" s="18"/>
      <c r="E54" s="94"/>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94"/>
      <c r="AF54" s="5"/>
      <c r="AG54" s="271"/>
      <c r="AH54" s="27"/>
      <c r="AI54" s="108"/>
      <c r="AJ54" s="108"/>
      <c r="AK54" s="108"/>
      <c r="AL54" s="27"/>
      <c r="AM54" s="27"/>
      <c r="AN54" s="27"/>
      <c r="AO54" s="27"/>
    </row>
    <row r="55" spans="1:58" ht="12" customHeight="1">
      <c r="A55" s="4"/>
      <c r="B55" s="8"/>
      <c r="C55" s="55"/>
      <c r="D55" s="18"/>
      <c r="E55" s="94"/>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94"/>
      <c r="AF55" s="5"/>
      <c r="AG55" s="271"/>
      <c r="AH55" s="27"/>
      <c r="AI55" s="108"/>
      <c r="AJ55" s="108"/>
      <c r="AK55" s="108"/>
      <c r="AL55" s="27"/>
      <c r="AM55" s="27"/>
      <c r="AN55" s="27"/>
      <c r="AO55" s="27"/>
    </row>
    <row r="56" spans="1:58" ht="12" customHeight="1">
      <c r="A56" s="4"/>
      <c r="B56" s="8"/>
      <c r="C56" s="55"/>
      <c r="D56" s="18"/>
      <c r="E56" s="94"/>
      <c r="F56" s="81"/>
      <c r="G56" s="81"/>
      <c r="H56" s="81"/>
      <c r="I56" s="81"/>
      <c r="J56" s="81"/>
      <c r="K56" s="81"/>
      <c r="L56" s="81"/>
      <c r="M56" s="81"/>
      <c r="N56" s="81"/>
      <c r="O56" s="81"/>
      <c r="P56" s="81"/>
      <c r="Q56" s="81"/>
      <c r="R56" s="81"/>
      <c r="S56" s="81"/>
      <c r="T56" s="81"/>
      <c r="U56" s="81"/>
      <c r="V56" s="81"/>
      <c r="W56" s="81"/>
      <c r="X56" s="81"/>
      <c r="Y56" s="81"/>
      <c r="Z56" s="81"/>
      <c r="AA56" s="81"/>
      <c r="AB56" s="81"/>
      <c r="AC56" s="81"/>
      <c r="AD56" s="81"/>
      <c r="AE56" s="94"/>
      <c r="AF56" s="5"/>
      <c r="AG56" s="271"/>
      <c r="AH56" s="27"/>
      <c r="AI56" s="108"/>
      <c r="AJ56" s="108"/>
      <c r="AK56" s="108"/>
      <c r="AL56" s="27"/>
      <c r="AM56" s="27"/>
      <c r="AN56" s="27"/>
      <c r="AO56" s="27"/>
    </row>
    <row r="57" spans="1:58" ht="12" customHeight="1">
      <c r="A57" s="4"/>
      <c r="B57" s="8"/>
      <c r="C57" s="55"/>
      <c r="D57" s="18"/>
      <c r="E57" s="94"/>
      <c r="F57" s="81"/>
      <c r="G57" s="81"/>
      <c r="H57" s="81"/>
      <c r="I57" s="81"/>
      <c r="J57" s="81"/>
      <c r="K57" s="81"/>
      <c r="L57" s="81"/>
      <c r="M57" s="81"/>
      <c r="N57" s="81"/>
      <c r="O57" s="81"/>
      <c r="P57" s="81"/>
      <c r="Q57" s="81"/>
      <c r="R57" s="81"/>
      <c r="S57" s="81"/>
      <c r="T57" s="81"/>
      <c r="U57" s="81"/>
      <c r="V57" s="81"/>
      <c r="W57" s="81"/>
      <c r="X57" s="81"/>
      <c r="Y57" s="81"/>
      <c r="Z57" s="81"/>
      <c r="AA57" s="81"/>
      <c r="AB57" s="81"/>
      <c r="AC57" s="81"/>
      <c r="AD57" s="81"/>
      <c r="AE57" s="94"/>
      <c r="AF57" s="5"/>
      <c r="AG57" s="271"/>
      <c r="AH57" s="27"/>
      <c r="AI57" s="27"/>
      <c r="AJ57" s="27"/>
      <c r="AK57" s="27"/>
      <c r="AL57" s="27"/>
      <c r="AM57" s="27"/>
      <c r="AN57" s="27"/>
      <c r="AO57" s="27"/>
    </row>
    <row r="58" spans="1:58" ht="12" customHeight="1">
      <c r="A58" s="4"/>
      <c r="B58" s="8"/>
      <c r="C58" s="55"/>
      <c r="D58" s="18"/>
      <c r="E58" s="94"/>
      <c r="F58" s="81"/>
      <c r="G58" s="81"/>
      <c r="H58" s="81"/>
      <c r="I58" s="81"/>
      <c r="J58" s="81"/>
      <c r="K58" s="81"/>
      <c r="L58" s="81"/>
      <c r="M58" s="81"/>
      <c r="N58" s="81"/>
      <c r="O58" s="81"/>
      <c r="P58" s="81"/>
      <c r="Q58" s="81"/>
      <c r="R58" s="81"/>
      <c r="S58" s="81"/>
      <c r="T58" s="81"/>
      <c r="U58" s="81"/>
      <c r="V58" s="81"/>
      <c r="W58" s="81"/>
      <c r="X58" s="81"/>
      <c r="Y58" s="81"/>
      <c r="Z58" s="81"/>
      <c r="AA58" s="81"/>
      <c r="AB58" s="81"/>
      <c r="AC58" s="81"/>
      <c r="AD58" s="81"/>
      <c r="AE58" s="94"/>
      <c r="AF58" s="5"/>
      <c r="AG58" s="271"/>
      <c r="AH58" s="27"/>
      <c r="AI58" s="27"/>
      <c r="AJ58" s="27"/>
      <c r="AK58" s="27"/>
      <c r="AL58" s="27"/>
      <c r="AM58" s="27"/>
      <c r="AN58" s="27"/>
      <c r="AO58" s="27"/>
    </row>
    <row r="59" spans="1:58" ht="12" customHeight="1">
      <c r="A59" s="4"/>
      <c r="B59" s="8"/>
      <c r="C59" s="55"/>
      <c r="D59" s="18"/>
      <c r="E59" s="94"/>
      <c r="F59" s="81"/>
      <c r="G59" s="81"/>
      <c r="H59" s="81"/>
      <c r="I59" s="81"/>
      <c r="J59" s="81"/>
      <c r="K59" s="81"/>
      <c r="L59" s="81"/>
      <c r="M59" s="81"/>
      <c r="N59" s="81"/>
      <c r="O59" s="81"/>
      <c r="P59" s="81"/>
      <c r="Q59" s="81"/>
      <c r="R59" s="81"/>
      <c r="S59" s="81"/>
      <c r="T59" s="81"/>
      <c r="U59" s="81"/>
      <c r="V59" s="81"/>
      <c r="W59" s="81"/>
      <c r="X59" s="81"/>
      <c r="Y59" s="81"/>
      <c r="Z59" s="81"/>
      <c r="AA59" s="81"/>
      <c r="AB59" s="81"/>
      <c r="AC59" s="81"/>
      <c r="AD59" s="81"/>
      <c r="AE59" s="94"/>
      <c r="AF59" s="5"/>
      <c r="AG59" s="271"/>
      <c r="AH59" s="27"/>
      <c r="AI59" s="27"/>
      <c r="AJ59" s="27"/>
      <c r="AK59" s="27"/>
      <c r="AL59" s="27"/>
      <c r="AM59" s="27"/>
      <c r="AN59" s="27"/>
      <c r="AO59" s="27"/>
    </row>
    <row r="60" spans="1:58" ht="12" customHeight="1">
      <c r="A60" s="4"/>
      <c r="B60" s="8"/>
      <c r="C60" s="55"/>
      <c r="D60" s="18"/>
      <c r="E60" s="94"/>
      <c r="F60" s="81"/>
      <c r="G60" s="81"/>
      <c r="H60" s="81"/>
      <c r="I60" s="81"/>
      <c r="J60" s="81"/>
      <c r="K60" s="81"/>
      <c r="L60" s="81"/>
      <c r="M60" s="81"/>
      <c r="N60" s="81"/>
      <c r="O60" s="81"/>
      <c r="P60" s="81"/>
      <c r="Q60" s="81"/>
      <c r="R60" s="81"/>
      <c r="S60" s="81"/>
      <c r="T60" s="81"/>
      <c r="U60" s="81"/>
      <c r="V60" s="81"/>
      <c r="W60" s="81"/>
      <c r="X60" s="81"/>
      <c r="Y60" s="81"/>
      <c r="Z60" s="81"/>
      <c r="AA60" s="81"/>
      <c r="AB60" s="81"/>
      <c r="AC60" s="81"/>
      <c r="AD60" s="81"/>
      <c r="AE60" s="94"/>
      <c r="AF60" s="5"/>
      <c r="AG60" s="271"/>
      <c r="AH60" s="27"/>
      <c r="AI60" s="27"/>
      <c r="AJ60" s="27"/>
      <c r="AK60" s="27"/>
      <c r="AL60" s="27"/>
      <c r="AM60" s="27"/>
      <c r="AN60" s="27"/>
      <c r="AO60" s="27"/>
    </row>
    <row r="61" spans="1:58" ht="12" customHeight="1">
      <c r="A61" s="4"/>
      <c r="B61" s="8"/>
      <c r="C61" s="55"/>
      <c r="D61" s="18"/>
      <c r="E61" s="94"/>
      <c r="F61" s="81"/>
      <c r="G61" s="81"/>
      <c r="H61" s="81"/>
      <c r="I61" s="81"/>
      <c r="J61" s="81"/>
      <c r="K61" s="81"/>
      <c r="L61" s="81"/>
      <c r="M61" s="81"/>
      <c r="N61" s="81"/>
      <c r="O61" s="81"/>
      <c r="P61" s="81"/>
      <c r="Q61" s="81"/>
      <c r="R61" s="81"/>
      <c r="S61" s="81"/>
      <c r="T61" s="81"/>
      <c r="U61" s="81"/>
      <c r="V61" s="81"/>
      <c r="W61" s="81"/>
      <c r="X61" s="81"/>
      <c r="Y61" s="81"/>
      <c r="Z61" s="81"/>
      <c r="AA61" s="81"/>
      <c r="AB61" s="81"/>
      <c r="AC61" s="81"/>
      <c r="AD61" s="81"/>
      <c r="AE61" s="94"/>
      <c r="AF61" s="5"/>
      <c r="AG61" s="271"/>
      <c r="AH61" s="27"/>
      <c r="AI61" s="27"/>
      <c r="AJ61" s="27"/>
      <c r="AK61" s="27"/>
      <c r="AL61" s="27"/>
      <c r="AM61" s="27"/>
      <c r="AN61" s="27"/>
      <c r="AO61" s="27"/>
    </row>
    <row r="62" spans="1:58" ht="12" customHeight="1">
      <c r="A62" s="4"/>
      <c r="B62" s="8"/>
      <c r="C62" s="55"/>
      <c r="D62" s="18"/>
      <c r="E62" s="94"/>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94"/>
      <c r="AF62" s="5"/>
      <c r="AG62" s="271"/>
      <c r="AH62" s="27"/>
      <c r="AI62" s="27"/>
      <c r="AJ62" s="27"/>
      <c r="AK62" s="27"/>
      <c r="AL62" s="27"/>
      <c r="AM62" s="27"/>
      <c r="AN62" s="27"/>
      <c r="AO62" s="27"/>
    </row>
    <row r="63" spans="1:58" ht="12" customHeight="1">
      <c r="A63" s="4"/>
      <c r="B63" s="8"/>
      <c r="C63" s="55"/>
      <c r="D63" s="18"/>
      <c r="E63" s="94"/>
      <c r="F63" s="81"/>
      <c r="G63" s="81"/>
      <c r="H63" s="81"/>
      <c r="I63" s="81"/>
      <c r="J63" s="81"/>
      <c r="K63" s="81"/>
      <c r="L63" s="81"/>
      <c r="M63" s="81"/>
      <c r="N63" s="81"/>
      <c r="O63" s="81"/>
      <c r="P63" s="81"/>
      <c r="Q63" s="81"/>
      <c r="R63" s="81"/>
      <c r="S63" s="81"/>
      <c r="T63" s="81"/>
      <c r="U63" s="81"/>
      <c r="V63" s="81"/>
      <c r="W63" s="81"/>
      <c r="X63" s="81"/>
      <c r="Y63" s="81"/>
      <c r="Z63" s="81"/>
      <c r="AA63" s="81"/>
      <c r="AB63" s="81"/>
      <c r="AC63" s="81"/>
      <c r="AD63" s="81"/>
      <c r="AE63" s="94"/>
      <c r="AF63" s="5"/>
      <c r="AG63" s="271"/>
      <c r="AH63" s="27"/>
      <c r="AI63" s="27"/>
      <c r="AJ63" s="27"/>
      <c r="AK63" s="27"/>
      <c r="AL63" s="27"/>
      <c r="AM63" s="27"/>
      <c r="AN63" s="27"/>
      <c r="AO63" s="27"/>
    </row>
    <row r="64" spans="1:58" ht="12" customHeight="1">
      <c r="A64" s="4"/>
      <c r="B64" s="8"/>
      <c r="C64" s="55"/>
      <c r="D64" s="18"/>
      <c r="E64" s="94"/>
      <c r="F64" s="81"/>
      <c r="G64" s="81"/>
      <c r="H64" s="81"/>
      <c r="I64" s="81"/>
      <c r="J64" s="81"/>
      <c r="K64" s="81"/>
      <c r="L64" s="81"/>
      <c r="M64" s="81"/>
      <c r="N64" s="81"/>
      <c r="O64" s="81"/>
      <c r="P64" s="81"/>
      <c r="Q64" s="81"/>
      <c r="R64" s="81"/>
      <c r="S64" s="81"/>
      <c r="T64" s="81"/>
      <c r="U64" s="81"/>
      <c r="V64" s="81"/>
      <c r="W64" s="81"/>
      <c r="X64" s="81"/>
      <c r="Y64" s="81"/>
      <c r="Z64" s="81"/>
      <c r="AA64" s="81"/>
      <c r="AB64" s="81"/>
      <c r="AC64" s="81"/>
      <c r="AD64" s="81"/>
      <c r="AE64" s="94"/>
      <c r="AF64" s="5"/>
      <c r="AG64" s="271"/>
      <c r="AH64" s="27"/>
      <c r="AI64" s="27"/>
      <c r="AJ64" s="27"/>
      <c r="AK64" s="27"/>
      <c r="AL64" s="27"/>
      <c r="AM64" s="27"/>
      <c r="AN64" s="27"/>
      <c r="AO64" s="27"/>
    </row>
    <row r="65" spans="1:43" ht="12" customHeight="1">
      <c r="A65" s="4"/>
      <c r="B65" s="8"/>
      <c r="C65" s="55"/>
      <c r="D65" s="18"/>
      <c r="E65" s="94"/>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94"/>
      <c r="AF65" s="5"/>
      <c r="AG65" s="271"/>
      <c r="AH65" s="27"/>
      <c r="AI65" s="27"/>
      <c r="AJ65" s="27"/>
      <c r="AK65" s="27"/>
      <c r="AL65" s="27"/>
      <c r="AM65" s="27"/>
      <c r="AN65" s="27"/>
      <c r="AO65" s="27"/>
    </row>
    <row r="66" spans="1:43" ht="12" customHeight="1">
      <c r="A66" s="4"/>
      <c r="B66" s="8"/>
      <c r="C66" s="55"/>
      <c r="D66" s="18"/>
      <c r="E66" s="94"/>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94"/>
      <c r="AF66" s="5"/>
      <c r="AG66" s="271"/>
      <c r="AH66" s="27"/>
      <c r="AI66" s="27"/>
      <c r="AJ66" s="27"/>
      <c r="AK66" s="27"/>
      <c r="AL66" s="27"/>
      <c r="AM66" s="27"/>
      <c r="AN66" s="27"/>
      <c r="AO66" s="27"/>
    </row>
    <row r="67" spans="1:43" ht="12" customHeight="1">
      <c r="A67" s="4"/>
      <c r="B67" s="8"/>
      <c r="C67" s="55"/>
      <c r="D67" s="18"/>
      <c r="E67" s="94"/>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c r="AE67" s="94"/>
      <c r="AF67" s="5"/>
      <c r="AG67" s="271"/>
      <c r="AH67" s="27"/>
      <c r="AI67" s="27"/>
      <c r="AJ67" s="27"/>
      <c r="AK67" s="27"/>
      <c r="AL67" s="27"/>
      <c r="AM67" s="27"/>
      <c r="AN67" s="27"/>
      <c r="AO67" s="27"/>
    </row>
    <row r="68" spans="1:43" ht="12" customHeight="1">
      <c r="A68" s="4"/>
      <c r="B68" s="8"/>
      <c r="C68" s="55"/>
      <c r="D68" s="18"/>
      <c r="E68" s="94"/>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94"/>
      <c r="AF68" s="5"/>
      <c r="AG68" s="271"/>
      <c r="AH68" s="27"/>
      <c r="AI68" s="27"/>
      <c r="AJ68" s="27"/>
      <c r="AK68" s="27"/>
      <c r="AL68" s="27"/>
      <c r="AM68" s="27"/>
      <c r="AN68" s="27"/>
      <c r="AO68" s="27"/>
    </row>
    <row r="69" spans="1:43" ht="12" customHeight="1">
      <c r="A69" s="4"/>
      <c r="B69" s="8"/>
      <c r="C69" s="55"/>
      <c r="D69" s="18"/>
      <c r="E69" s="94"/>
      <c r="F69" s="81"/>
      <c r="G69" s="81"/>
      <c r="H69" s="81"/>
      <c r="I69" s="81"/>
      <c r="J69" s="81"/>
      <c r="K69" s="81"/>
      <c r="L69" s="81"/>
      <c r="M69" s="81"/>
      <c r="N69" s="81"/>
      <c r="O69" s="81"/>
      <c r="P69" s="81"/>
      <c r="Q69" s="81"/>
      <c r="R69" s="81"/>
      <c r="S69" s="81"/>
      <c r="T69" s="81"/>
      <c r="U69" s="81"/>
      <c r="V69" s="81"/>
      <c r="W69" s="81"/>
      <c r="X69" s="81"/>
      <c r="Y69" s="81"/>
      <c r="Z69" s="81"/>
      <c r="AA69" s="81"/>
      <c r="AB69" s="81"/>
      <c r="AC69" s="81"/>
      <c r="AD69" s="81"/>
      <c r="AE69" s="94"/>
      <c r="AF69" s="5"/>
      <c r="AG69" s="271"/>
      <c r="AH69" s="27"/>
      <c r="AI69" s="27"/>
      <c r="AJ69" s="27"/>
      <c r="AK69" s="27"/>
      <c r="AL69" s="27"/>
      <c r="AM69" s="27"/>
      <c r="AN69" s="27"/>
      <c r="AO69" s="27"/>
    </row>
    <row r="70" spans="1:43" ht="12" customHeight="1">
      <c r="A70" s="4"/>
      <c r="B70" s="8"/>
      <c r="C70" s="55"/>
      <c r="D70" s="18"/>
      <c r="E70" s="94"/>
      <c r="F70" s="81"/>
      <c r="G70" s="81"/>
      <c r="H70" s="81"/>
      <c r="I70" s="81"/>
      <c r="J70" s="81"/>
      <c r="K70" s="81"/>
      <c r="L70" s="81"/>
      <c r="M70" s="81"/>
      <c r="N70" s="81"/>
      <c r="O70" s="81"/>
      <c r="P70" s="81"/>
      <c r="Q70" s="81"/>
      <c r="R70" s="81"/>
      <c r="S70" s="81"/>
      <c r="T70" s="81"/>
      <c r="U70" s="81"/>
      <c r="V70" s="81"/>
      <c r="W70" s="81"/>
      <c r="X70" s="81"/>
      <c r="Y70" s="81"/>
      <c r="Z70" s="81"/>
      <c r="AA70" s="81"/>
      <c r="AB70" s="81"/>
      <c r="AC70" s="81"/>
      <c r="AD70" s="81"/>
      <c r="AE70" s="94"/>
      <c r="AF70" s="5"/>
      <c r="AG70" s="271"/>
      <c r="AH70" s="27"/>
      <c r="AI70" s="27"/>
      <c r="AJ70" s="27"/>
      <c r="AK70" s="27"/>
      <c r="AL70" s="27"/>
      <c r="AM70" s="27"/>
      <c r="AN70" s="27"/>
      <c r="AO70" s="27"/>
    </row>
    <row r="71" spans="1:43" s="85" customFormat="1" ht="9.75" customHeight="1">
      <c r="A71" s="83"/>
      <c r="B71" s="84"/>
      <c r="C71" s="87"/>
      <c r="D71" s="30"/>
      <c r="E71" s="89"/>
      <c r="F71" s="89"/>
      <c r="G71" s="89"/>
      <c r="H71" s="95"/>
      <c r="I71" s="95"/>
      <c r="J71" s="95"/>
      <c r="K71" s="95"/>
      <c r="L71" s="95"/>
      <c r="M71" s="95"/>
      <c r="N71" s="95"/>
      <c r="O71" s="95"/>
      <c r="P71" s="95"/>
      <c r="Q71" s="95"/>
      <c r="R71" s="95"/>
      <c r="S71" s="95"/>
      <c r="T71" s="95"/>
      <c r="U71" s="95"/>
      <c r="V71" s="95"/>
      <c r="W71" s="95"/>
      <c r="X71" s="95"/>
      <c r="Y71" s="95"/>
      <c r="Z71" s="95"/>
      <c r="AA71" s="95"/>
      <c r="AB71" s="95"/>
      <c r="AC71" s="95"/>
      <c r="AD71" s="95"/>
      <c r="AE71" s="95"/>
      <c r="AF71" s="84"/>
      <c r="AG71" s="421"/>
      <c r="AH71" s="106"/>
      <c r="AI71" s="106"/>
      <c r="AJ71" s="106"/>
      <c r="AK71" s="106"/>
      <c r="AL71" s="106"/>
      <c r="AM71" s="106"/>
      <c r="AN71" s="106"/>
      <c r="AO71" s="106"/>
    </row>
    <row r="72" spans="1:43" ht="11.25" customHeight="1">
      <c r="A72" s="4"/>
      <c r="B72" s="1"/>
      <c r="C72" s="54"/>
      <c r="D72" s="18"/>
      <c r="E72" s="96"/>
      <c r="F72" s="96"/>
      <c r="G72" s="96"/>
      <c r="H72" s="96"/>
      <c r="I72" s="96"/>
      <c r="J72" s="96"/>
      <c r="K72" s="96"/>
      <c r="L72" s="96"/>
      <c r="M72" s="96"/>
      <c r="N72" s="96"/>
      <c r="O72" s="96"/>
      <c r="P72" s="96"/>
      <c r="Q72" s="96"/>
      <c r="R72" s="96"/>
      <c r="S72" s="96"/>
      <c r="T72" s="96"/>
      <c r="U72" s="96"/>
      <c r="V72" s="95"/>
      <c r="W72" s="96"/>
      <c r="X72" s="96"/>
      <c r="Y72" s="96"/>
      <c r="Z72" s="96"/>
      <c r="AA72" s="96"/>
      <c r="AB72" s="96"/>
      <c r="AC72" s="96"/>
      <c r="AD72" s="96"/>
      <c r="AE72" s="96"/>
      <c r="AF72" s="5"/>
      <c r="AG72" s="271"/>
      <c r="AH72" s="27"/>
      <c r="AI72" s="27"/>
      <c r="AJ72" s="27"/>
      <c r="AK72" s="27"/>
      <c r="AL72" s="27"/>
      <c r="AM72" s="27"/>
      <c r="AN72" s="27"/>
      <c r="AO72" s="27"/>
    </row>
    <row r="73" spans="1:43" ht="13.5" customHeight="1">
      <c r="A73" s="4"/>
      <c r="B73" s="1"/>
      <c r="C73" s="1"/>
      <c r="D73" s="1"/>
      <c r="I73" s="8"/>
      <c r="J73" s="8"/>
      <c r="K73" s="8"/>
      <c r="L73" s="8"/>
      <c r="M73" s="8"/>
      <c r="N73" s="8"/>
      <c r="O73" s="8"/>
      <c r="P73" s="8"/>
      <c r="Q73" s="8"/>
      <c r="R73" s="8"/>
      <c r="S73" s="8"/>
      <c r="T73" s="8"/>
      <c r="U73" s="8"/>
      <c r="V73" s="86"/>
      <c r="W73" s="8"/>
      <c r="X73" s="8"/>
      <c r="Y73" s="8"/>
      <c r="Z73" s="1568">
        <v>41913</v>
      </c>
      <c r="AA73" s="1568"/>
      <c r="AB73" s="1568"/>
      <c r="AC73" s="1568"/>
      <c r="AD73" s="1568"/>
      <c r="AE73" s="1568"/>
      <c r="AF73" s="423">
        <v>23</v>
      </c>
      <c r="AG73" s="271"/>
      <c r="AH73" s="107"/>
      <c r="AI73" s="107"/>
      <c r="AJ73" s="107"/>
      <c r="AK73" s="107"/>
      <c r="AL73" s="107"/>
      <c r="AM73" s="107"/>
      <c r="AN73" s="107"/>
      <c r="AO73" s="107"/>
      <c r="AP73" s="71"/>
      <c r="AQ73" s="71"/>
    </row>
    <row r="74" spans="1:43" ht="13.5" customHeight="1">
      <c r="A74" s="70"/>
      <c r="B74" s="70"/>
      <c r="C74" s="70"/>
      <c r="D74" s="70"/>
      <c r="E74" s="70"/>
      <c r="F74" s="70"/>
      <c r="G74" s="70"/>
      <c r="H74" s="70"/>
      <c r="I74" s="70"/>
      <c r="J74" s="70"/>
      <c r="K74" s="70"/>
      <c r="L74" s="70"/>
      <c r="M74" s="70"/>
      <c r="N74" s="70"/>
      <c r="O74" s="70"/>
      <c r="P74" s="70"/>
      <c r="Q74" s="70"/>
      <c r="R74" s="70"/>
      <c r="S74" s="70"/>
      <c r="T74" s="70"/>
      <c r="U74" s="70"/>
      <c r="W74" s="70"/>
      <c r="X74" s="70"/>
      <c r="Y74" s="70"/>
      <c r="Z74" s="70"/>
      <c r="AA74" s="70"/>
      <c r="AB74" s="88"/>
      <c r="AC74" s="70"/>
      <c r="AD74" s="88"/>
      <c r="AE74" s="70"/>
      <c r="AF74" s="70"/>
      <c r="AG74" s="70"/>
      <c r="AH74" s="107"/>
      <c r="AI74" s="107"/>
      <c r="AJ74" s="107"/>
      <c r="AK74" s="107"/>
      <c r="AL74" s="107"/>
      <c r="AM74" s="107"/>
      <c r="AN74" s="107"/>
      <c r="AO74" s="107"/>
      <c r="AP74" s="71"/>
      <c r="AQ74" s="71"/>
    </row>
    <row r="75" spans="1:43">
      <c r="A75" s="70"/>
      <c r="B75" s="70"/>
      <c r="C75" s="70"/>
      <c r="D75" s="70"/>
      <c r="E75" s="70"/>
      <c r="F75" s="70"/>
      <c r="G75" s="70"/>
      <c r="H75" s="70"/>
      <c r="I75" s="70"/>
      <c r="J75" s="70"/>
      <c r="K75" s="70"/>
      <c r="L75" s="70"/>
      <c r="M75" s="70"/>
      <c r="N75" s="70"/>
      <c r="O75" s="70"/>
      <c r="P75" s="70"/>
      <c r="Q75" s="70"/>
      <c r="R75" s="70"/>
      <c r="S75" s="70"/>
      <c r="T75" s="70"/>
      <c r="U75" s="70"/>
      <c r="W75" s="70"/>
      <c r="X75" s="70"/>
      <c r="Y75" s="70"/>
      <c r="Z75" s="70"/>
      <c r="AA75" s="70"/>
      <c r="AB75" s="88"/>
      <c r="AC75" s="70"/>
      <c r="AD75" s="88"/>
      <c r="AE75" s="70"/>
      <c r="AF75" s="70"/>
      <c r="AG75" s="70"/>
      <c r="AH75" s="107"/>
      <c r="AI75" s="107"/>
      <c r="AJ75" s="107"/>
      <c r="AK75" s="107"/>
      <c r="AL75" s="107"/>
      <c r="AM75" s="107"/>
      <c r="AN75" s="107"/>
      <c r="AO75" s="107"/>
      <c r="AP75" s="71"/>
      <c r="AQ75" s="71"/>
    </row>
    <row r="76" spans="1:43">
      <c r="A76" s="70"/>
      <c r="B76" s="70"/>
      <c r="C76" s="70"/>
      <c r="D76" s="70"/>
      <c r="E76" s="70"/>
      <c r="F76" s="70"/>
      <c r="G76" s="70"/>
      <c r="H76" s="70"/>
      <c r="I76" s="70"/>
      <c r="J76" s="70"/>
      <c r="K76" s="70"/>
      <c r="L76" s="70"/>
      <c r="M76" s="70"/>
      <c r="N76" s="70"/>
      <c r="O76" s="70"/>
      <c r="P76" s="70"/>
      <c r="Q76" s="70"/>
      <c r="R76" s="70"/>
      <c r="S76" s="70"/>
      <c r="T76" s="70"/>
      <c r="U76" s="70"/>
      <c r="W76" s="70"/>
      <c r="X76" s="70"/>
      <c r="Y76" s="70"/>
      <c r="Z76" s="70"/>
      <c r="AA76" s="70"/>
      <c r="AB76" s="88"/>
      <c r="AC76" s="70"/>
      <c r="AD76" s="88"/>
      <c r="AE76" s="70"/>
      <c r="AF76" s="70"/>
      <c r="AG76" s="70"/>
      <c r="AH76" s="107"/>
      <c r="AI76" s="107"/>
      <c r="AJ76" s="107"/>
      <c r="AK76" s="107"/>
      <c r="AL76" s="107"/>
      <c r="AM76" s="107"/>
      <c r="AN76" s="107"/>
      <c r="AO76" s="107"/>
      <c r="AP76" s="71"/>
      <c r="AQ76" s="71"/>
    </row>
    <row r="77" spans="1:43">
      <c r="A77" s="70"/>
      <c r="B77" s="70"/>
      <c r="C77" s="70"/>
      <c r="D77" s="70"/>
      <c r="E77" s="70"/>
      <c r="F77" s="70"/>
      <c r="G77" s="70"/>
      <c r="H77" s="70"/>
      <c r="I77" s="70"/>
      <c r="J77" s="70"/>
      <c r="K77" s="70"/>
      <c r="L77" s="70"/>
      <c r="M77" s="70"/>
      <c r="N77" s="70"/>
      <c r="O77" s="70"/>
      <c r="P77" s="70"/>
      <c r="Q77" s="70"/>
      <c r="R77" s="70"/>
      <c r="S77" s="70"/>
      <c r="T77" s="70"/>
      <c r="U77" s="70"/>
      <c r="W77" s="70"/>
      <c r="X77" s="70"/>
      <c r="Y77" s="70"/>
      <c r="Z77" s="70"/>
      <c r="AA77" s="70"/>
      <c r="AB77" s="88"/>
      <c r="AC77" s="70"/>
      <c r="AD77" s="88"/>
      <c r="AE77" s="70"/>
      <c r="AF77" s="70"/>
      <c r="AG77" s="70"/>
      <c r="AH77" s="107"/>
      <c r="AI77" s="107"/>
      <c r="AJ77" s="107"/>
      <c r="AK77" s="107"/>
      <c r="AL77" s="107"/>
      <c r="AM77" s="107"/>
      <c r="AN77" s="107"/>
      <c r="AO77" s="107"/>
      <c r="AP77" s="71"/>
      <c r="AQ77" s="71"/>
    </row>
    <row r="78" spans="1:43">
      <c r="A78" s="70"/>
      <c r="B78" s="70"/>
      <c r="C78" s="70"/>
      <c r="D78" s="70"/>
      <c r="E78" s="70"/>
      <c r="F78" s="70"/>
      <c r="G78" s="70"/>
      <c r="H78" s="70"/>
      <c r="I78" s="70"/>
      <c r="J78" s="70"/>
      <c r="K78" s="70"/>
      <c r="L78" s="70"/>
      <c r="M78" s="70"/>
      <c r="N78" s="70"/>
      <c r="O78" s="70"/>
      <c r="P78" s="70"/>
      <c r="Q78" s="70"/>
      <c r="R78" s="70"/>
      <c r="S78" s="70"/>
      <c r="T78" s="70"/>
      <c r="U78" s="70"/>
      <c r="W78" s="70"/>
      <c r="X78" s="70"/>
      <c r="Y78" s="70"/>
      <c r="Z78" s="70"/>
      <c r="AA78" s="70"/>
      <c r="AB78" s="88"/>
      <c r="AC78" s="70"/>
      <c r="AD78" s="88"/>
      <c r="AE78" s="70"/>
      <c r="AF78" s="70"/>
      <c r="AG78" s="70"/>
      <c r="AH78" s="107"/>
      <c r="AI78" s="107"/>
      <c r="AJ78" s="107"/>
      <c r="AK78" s="107"/>
      <c r="AL78" s="107"/>
      <c r="AM78" s="107"/>
      <c r="AN78" s="107"/>
      <c r="AO78" s="107"/>
      <c r="AP78" s="71"/>
      <c r="AQ78" s="71"/>
    </row>
    <row r="79" spans="1:43">
      <c r="AB79" s="25"/>
      <c r="AD79" s="25"/>
      <c r="AH79" s="27"/>
      <c r="AI79" s="27"/>
      <c r="AJ79" s="68"/>
      <c r="AK79" s="27"/>
      <c r="AL79" s="27"/>
      <c r="AM79" s="27"/>
      <c r="AN79" s="27"/>
      <c r="AO79" s="27"/>
    </row>
    <row r="80" spans="1:43">
      <c r="AH80" s="27"/>
      <c r="AI80" s="27"/>
      <c r="AJ80" s="27"/>
      <c r="AK80" s="27"/>
      <c r="AL80" s="27"/>
      <c r="AM80" s="27"/>
      <c r="AN80" s="27"/>
      <c r="AO80" s="27"/>
    </row>
    <row r="81" spans="28:41">
      <c r="AH81" s="27"/>
      <c r="AI81" s="27"/>
      <c r="AJ81" s="27"/>
      <c r="AK81" s="27"/>
      <c r="AL81" s="27"/>
      <c r="AM81" s="27"/>
      <c r="AN81" s="27"/>
      <c r="AO81" s="27"/>
    </row>
    <row r="82" spans="28:41">
      <c r="AH82" s="27"/>
      <c r="AI82" s="27"/>
      <c r="AJ82" s="27"/>
      <c r="AK82" s="27"/>
      <c r="AL82" s="27"/>
      <c r="AM82" s="27"/>
      <c r="AN82" s="27"/>
      <c r="AO82" s="27"/>
    </row>
    <row r="83" spans="28:41">
      <c r="AH83" s="27"/>
      <c r="AI83" s="27"/>
      <c r="AJ83" s="27"/>
      <c r="AK83" s="27"/>
      <c r="AL83" s="27"/>
      <c r="AM83" s="27"/>
      <c r="AN83" s="27"/>
      <c r="AO83" s="27"/>
    </row>
    <row r="84" spans="28:41" ht="8.25" customHeight="1"/>
    <row r="86" spans="28:41" ht="9" customHeight="1">
      <c r="AF86" s="9"/>
    </row>
    <row r="87" spans="28:41" ht="8.25" customHeight="1">
      <c r="AB87" s="34"/>
      <c r="AD87" s="34"/>
      <c r="AF87" s="34"/>
    </row>
    <row r="88" spans="28:41" ht="9.75" customHeight="1"/>
  </sheetData>
  <customSheetViews>
    <customSheetView guid="{87E9DA1B-1CEB-458D-87A5-C4E38BAE485A}" showPageBreaks="1" printArea="1" hiddenRows="1" topLeftCell="A7">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7">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hiddenRows="1" topLeftCell="A7">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B1:H1"/>
    <mergeCell ref="Z73:AE73"/>
    <mergeCell ref="B2:D2"/>
    <mergeCell ref="F47:V47"/>
    <mergeCell ref="F6:V6"/>
    <mergeCell ref="C8:D8"/>
    <mergeCell ref="X6:AD6"/>
    <mergeCell ref="X47:AD47"/>
    <mergeCell ref="F5:L5"/>
  </mergeCells>
  <phoneticPr fontId="5"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2.xml><?xml version="1.0" encoding="utf-8"?>
<worksheet xmlns="http://schemas.openxmlformats.org/spreadsheetml/2006/main" xmlns:r="http://schemas.openxmlformats.org/officeDocument/2006/relationships">
  <sheetPr codeName="Folha10" enableFormatConditionsCalculation="0">
    <tabColor theme="9"/>
  </sheetPr>
  <dimension ref="A1:E71"/>
  <sheetViews>
    <sheetView showRuler="0" workbookViewId="0"/>
  </sheetViews>
  <sheetFormatPr defaultRowHeight="12.75"/>
  <cols>
    <col min="1" max="1" width="3.28515625" customWidth="1"/>
    <col min="2" max="3" width="2.5703125" customWidth="1"/>
    <col min="4" max="4" width="90.5703125" customWidth="1"/>
    <col min="5" max="5" width="3.28515625" customWidth="1"/>
  </cols>
  <sheetData>
    <row r="1" spans="1:5" ht="13.5" customHeight="1">
      <c r="A1" s="386"/>
      <c r="B1" s="387"/>
      <c r="C1" s="1822"/>
      <c r="D1" s="1822"/>
      <c r="E1" s="389"/>
    </row>
    <row r="2" spans="1:5" ht="13.5" customHeight="1">
      <c r="A2" s="386"/>
      <c r="B2" s="390"/>
      <c r="C2" s="1822"/>
      <c r="D2" s="1822"/>
      <c r="E2" s="386"/>
    </row>
    <row r="3" spans="1:5" ht="13.5" customHeight="1">
      <c r="A3" s="386"/>
      <c r="B3" s="389"/>
      <c r="C3" s="388"/>
      <c r="D3" s="388"/>
      <c r="E3" s="386"/>
    </row>
    <row r="4" spans="1:5" s="12" customFormat="1" ht="13.5" customHeight="1">
      <c r="A4" s="391"/>
      <c r="B4" s="392"/>
      <c r="C4" s="388"/>
      <c r="D4" s="388"/>
      <c r="E4" s="391"/>
    </row>
    <row r="5" spans="1:5" ht="13.5" customHeight="1">
      <c r="A5" s="386"/>
      <c r="B5" s="389"/>
      <c r="C5" s="388"/>
      <c r="D5" s="388"/>
      <c r="E5" s="386"/>
    </row>
    <row r="6" spans="1:5" ht="13.5" customHeight="1">
      <c r="A6" s="386"/>
      <c r="B6" s="389"/>
      <c r="C6" s="388"/>
      <c r="D6" s="388"/>
      <c r="E6" s="386"/>
    </row>
    <row r="7" spans="1:5" ht="13.5" customHeight="1">
      <c r="A7" s="386"/>
      <c r="B7" s="389"/>
      <c r="C7" s="388"/>
      <c r="D7" s="388"/>
      <c r="E7" s="386"/>
    </row>
    <row r="8" spans="1:5" ht="13.5" customHeight="1">
      <c r="A8" s="386"/>
      <c r="B8" s="389"/>
      <c r="C8" s="388"/>
      <c r="D8" s="388"/>
      <c r="E8" s="386"/>
    </row>
    <row r="9" spans="1:5" ht="13.5" customHeight="1">
      <c r="A9" s="386"/>
      <c r="B9" s="389"/>
      <c r="C9" s="388"/>
      <c r="D9" s="388"/>
      <c r="E9" s="386"/>
    </row>
    <row r="10" spans="1:5" ht="13.5" customHeight="1">
      <c r="A10" s="386"/>
      <c r="B10" s="389"/>
      <c r="C10" s="388"/>
      <c r="D10" s="388"/>
      <c r="E10" s="386"/>
    </row>
    <row r="11" spans="1:5" ht="13.5" customHeight="1">
      <c r="A11" s="386"/>
      <c r="B11" s="389"/>
      <c r="C11" s="388"/>
      <c r="D11" s="388"/>
      <c r="E11" s="386"/>
    </row>
    <row r="12" spans="1:5" ht="13.5" customHeight="1">
      <c r="A12" s="386"/>
      <c r="B12" s="389"/>
      <c r="C12" s="388"/>
      <c r="D12" s="388"/>
      <c r="E12" s="386"/>
    </row>
    <row r="13" spans="1:5" ht="13.5" customHeight="1">
      <c r="A13" s="386"/>
      <c r="B13" s="389"/>
      <c r="C13" s="388"/>
      <c r="D13" s="388"/>
      <c r="E13" s="386"/>
    </row>
    <row r="14" spans="1:5" ht="13.5" customHeight="1">
      <c r="A14" s="386"/>
      <c r="B14" s="389"/>
      <c r="C14" s="388"/>
      <c r="D14" s="388"/>
      <c r="E14" s="386"/>
    </row>
    <row r="15" spans="1:5" ht="13.5" customHeight="1">
      <c r="A15" s="386"/>
      <c r="B15" s="389"/>
      <c r="C15" s="388"/>
      <c r="D15" s="388"/>
      <c r="E15" s="386"/>
    </row>
    <row r="16" spans="1:5" ht="13.5" customHeight="1">
      <c r="A16" s="386"/>
      <c r="B16" s="389"/>
      <c r="C16" s="388"/>
      <c r="D16" s="388"/>
      <c r="E16" s="386"/>
    </row>
    <row r="17" spans="1:5" ht="13.5" customHeight="1">
      <c r="A17" s="386"/>
      <c r="B17" s="389"/>
      <c r="C17" s="388"/>
      <c r="D17" s="388"/>
      <c r="E17" s="386"/>
    </row>
    <row r="18" spans="1:5" ht="13.5" customHeight="1">
      <c r="A18" s="386"/>
      <c r="B18" s="389"/>
      <c r="C18" s="388"/>
      <c r="D18" s="388"/>
      <c r="E18" s="386"/>
    </row>
    <row r="19" spans="1:5" ht="13.5" customHeight="1">
      <c r="A19" s="386"/>
      <c r="B19" s="389"/>
      <c r="C19" s="388"/>
      <c r="D19" s="388"/>
      <c r="E19" s="386"/>
    </row>
    <row r="20" spans="1:5" ht="13.5" customHeight="1">
      <c r="A20" s="386"/>
      <c r="B20" s="389"/>
      <c r="C20" s="388"/>
      <c r="D20" s="388"/>
      <c r="E20" s="386"/>
    </row>
    <row r="21" spans="1:5" ht="13.5" customHeight="1">
      <c r="A21" s="386"/>
      <c r="B21" s="389"/>
      <c r="C21" s="388"/>
      <c r="D21" s="388"/>
      <c r="E21" s="386"/>
    </row>
    <row r="22" spans="1:5" ht="13.5" customHeight="1">
      <c r="A22" s="386"/>
      <c r="B22" s="389"/>
      <c r="C22" s="388"/>
      <c r="D22" s="388"/>
      <c r="E22" s="386"/>
    </row>
    <row r="23" spans="1:5" ht="13.5" customHeight="1">
      <c r="A23" s="386"/>
      <c r="B23" s="389"/>
      <c r="C23" s="388"/>
      <c r="D23" s="388"/>
      <c r="E23" s="386"/>
    </row>
    <row r="24" spans="1:5" ht="13.5" customHeight="1">
      <c r="A24" s="386"/>
      <c r="B24" s="389"/>
      <c r="C24" s="388"/>
      <c r="D24" s="388"/>
      <c r="E24" s="386"/>
    </row>
    <row r="25" spans="1:5" ht="13.5" customHeight="1">
      <c r="A25" s="386"/>
      <c r="B25" s="389"/>
      <c r="C25" s="388"/>
      <c r="D25" s="388"/>
      <c r="E25" s="386"/>
    </row>
    <row r="26" spans="1:5" ht="13.5" customHeight="1">
      <c r="A26" s="386"/>
      <c r="B26" s="389"/>
      <c r="C26" s="388"/>
      <c r="D26" s="388"/>
      <c r="E26" s="386"/>
    </row>
    <row r="27" spans="1:5" ht="13.5" customHeight="1">
      <c r="A27" s="386"/>
      <c r="B27" s="389"/>
      <c r="C27" s="388"/>
      <c r="D27" s="388"/>
      <c r="E27" s="386"/>
    </row>
    <row r="28" spans="1:5" ht="13.5" customHeight="1">
      <c r="A28" s="386"/>
      <c r="B28" s="389"/>
      <c r="C28" s="388"/>
      <c r="D28" s="388"/>
      <c r="E28" s="386"/>
    </row>
    <row r="29" spans="1:5" ht="13.5" customHeight="1">
      <c r="A29" s="386"/>
      <c r="B29" s="389"/>
      <c r="C29" s="388"/>
      <c r="D29" s="388"/>
      <c r="E29" s="386"/>
    </row>
    <row r="30" spans="1:5" ht="13.5" customHeight="1">
      <c r="A30" s="386"/>
      <c r="B30" s="389"/>
      <c r="C30" s="388"/>
      <c r="D30" s="388"/>
      <c r="E30" s="386"/>
    </row>
    <row r="31" spans="1:5" ht="13.5" customHeight="1">
      <c r="A31" s="386"/>
      <c r="B31" s="389"/>
      <c r="C31" s="388"/>
      <c r="D31" s="388"/>
      <c r="E31" s="386"/>
    </row>
    <row r="32" spans="1:5" ht="13.5" customHeight="1">
      <c r="A32" s="386"/>
      <c r="B32" s="389"/>
      <c r="C32" s="388"/>
      <c r="D32" s="388"/>
      <c r="E32" s="386"/>
    </row>
    <row r="33" spans="1:5" ht="13.5" customHeight="1">
      <c r="A33" s="386"/>
      <c r="B33" s="389"/>
      <c r="C33" s="388"/>
      <c r="D33" s="388"/>
      <c r="E33" s="386"/>
    </row>
    <row r="34" spans="1:5" ht="13.5" customHeight="1">
      <c r="A34" s="386"/>
      <c r="B34" s="389"/>
      <c r="C34" s="388"/>
      <c r="D34" s="388"/>
      <c r="E34" s="386"/>
    </row>
    <row r="35" spans="1:5" ht="13.5" customHeight="1">
      <c r="A35" s="386"/>
      <c r="B35" s="389"/>
      <c r="C35" s="388"/>
      <c r="D35" s="388"/>
      <c r="E35" s="386"/>
    </row>
    <row r="36" spans="1:5" ht="13.5" customHeight="1">
      <c r="A36" s="386"/>
      <c r="B36" s="389"/>
      <c r="C36" s="388"/>
      <c r="D36" s="388"/>
      <c r="E36" s="386"/>
    </row>
    <row r="37" spans="1:5" ht="13.5" customHeight="1">
      <c r="A37" s="386"/>
      <c r="B37" s="389"/>
      <c r="C37" s="388"/>
      <c r="D37" s="388"/>
      <c r="E37" s="386"/>
    </row>
    <row r="38" spans="1:5" ht="13.5" customHeight="1">
      <c r="A38" s="386"/>
      <c r="B38" s="389"/>
      <c r="C38" s="388"/>
      <c r="D38" s="388"/>
      <c r="E38" s="386"/>
    </row>
    <row r="39" spans="1:5" ht="13.5" customHeight="1">
      <c r="A39" s="386"/>
      <c r="B39" s="389"/>
      <c r="C39" s="388"/>
      <c r="D39" s="388"/>
      <c r="E39" s="386"/>
    </row>
    <row r="40" spans="1:5" ht="13.5" customHeight="1">
      <c r="A40" s="386"/>
      <c r="B40" s="389"/>
      <c r="C40" s="393"/>
      <c r="D40" s="394"/>
      <c r="E40" s="386"/>
    </row>
    <row r="41" spans="1:5" ht="13.5" customHeight="1">
      <c r="A41" s="386"/>
      <c r="B41" s="389"/>
      <c r="C41" s="395"/>
      <c r="D41" s="394"/>
      <c r="E41" s="386"/>
    </row>
    <row r="42" spans="1:5" ht="18.75" customHeight="1">
      <c r="A42" s="386"/>
      <c r="B42" s="431" t="s">
        <v>329</v>
      </c>
      <c r="C42" s="432"/>
      <c r="D42" s="433"/>
      <c r="E42" s="386"/>
    </row>
    <row r="43" spans="1:5" ht="9" customHeight="1">
      <c r="A43" s="386"/>
      <c r="B43" s="437"/>
      <c r="C43" s="438"/>
      <c r="D43" s="439"/>
      <c r="E43" s="386"/>
    </row>
    <row r="44" spans="1:5" ht="13.5" customHeight="1">
      <c r="A44" s="386"/>
      <c r="B44" s="437"/>
      <c r="C44" s="434"/>
      <c r="D44" s="440" t="s">
        <v>325</v>
      </c>
      <c r="E44" s="386"/>
    </row>
    <row r="45" spans="1:5" ht="13.5" customHeight="1">
      <c r="A45" s="386"/>
      <c r="B45" s="437"/>
      <c r="C45" s="446"/>
      <c r="D45" s="445" t="s">
        <v>326</v>
      </c>
      <c r="E45" s="386"/>
    </row>
    <row r="46" spans="1:5" ht="13.5" customHeight="1">
      <c r="A46" s="386"/>
      <c r="B46" s="437"/>
      <c r="C46" s="441"/>
      <c r="D46" s="439"/>
      <c r="E46" s="386"/>
    </row>
    <row r="47" spans="1:5" ht="13.5" customHeight="1">
      <c r="A47" s="386"/>
      <c r="B47" s="437"/>
      <c r="C47" s="435"/>
      <c r="D47" s="440" t="s">
        <v>327</v>
      </c>
      <c r="E47" s="386"/>
    </row>
    <row r="48" spans="1:5" ht="13.5" customHeight="1">
      <c r="A48" s="386"/>
      <c r="B48" s="437"/>
      <c r="C48" s="438"/>
      <c r="D48" s="680" t="s">
        <v>326</v>
      </c>
      <c r="E48" s="386"/>
    </row>
    <row r="49" spans="1:5" ht="13.5" customHeight="1">
      <c r="A49" s="386"/>
      <c r="B49" s="437"/>
      <c r="C49" s="438"/>
      <c r="D49" s="439"/>
      <c r="E49" s="386"/>
    </row>
    <row r="50" spans="1:5" ht="13.5" customHeight="1">
      <c r="A50" s="386"/>
      <c r="B50" s="437"/>
      <c r="C50" s="436"/>
      <c r="D50" s="440" t="s">
        <v>328</v>
      </c>
      <c r="E50" s="386"/>
    </row>
    <row r="51" spans="1:5" ht="13.5" customHeight="1">
      <c r="A51" s="386"/>
      <c r="B51" s="437"/>
      <c r="C51" s="438"/>
      <c r="D51" s="680" t="s">
        <v>432</v>
      </c>
      <c r="E51" s="386"/>
    </row>
    <row r="52" spans="1:5" ht="25.5" customHeight="1">
      <c r="A52" s="386"/>
      <c r="B52" s="442"/>
      <c r="C52" s="443"/>
      <c r="D52" s="444"/>
      <c r="E52" s="386"/>
    </row>
    <row r="53" spans="1:5">
      <c r="A53" s="386"/>
      <c r="B53" s="389"/>
      <c r="C53" s="395"/>
      <c r="D53" s="394"/>
      <c r="E53" s="386"/>
    </row>
    <row r="54" spans="1:5" ht="94.5" customHeight="1">
      <c r="A54" s="386"/>
      <c r="B54" s="389"/>
      <c r="C54" s="395"/>
      <c r="D54" s="394"/>
      <c r="E54" s="386"/>
    </row>
    <row r="65" ht="8.25" customHeight="1"/>
    <row r="67" ht="9" customHeight="1"/>
    <row r="68" ht="8.25" customHeight="1"/>
    <row r="69" ht="9.75" customHeight="1"/>
    <row r="71" ht="4.5" customHeight="1"/>
  </sheetData>
  <customSheetViews>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showPageBreaks="1" printArea="1" showRuler="0">
      <selection activeCell="F23" sqref="F23"/>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2">
    <mergeCell ref="C2:D2"/>
    <mergeCell ref="C1:D1"/>
  </mergeCells>
  <phoneticPr fontId="5" type="noConversion"/>
  <hyperlinks>
    <hyperlink ref="D45" r:id="rId4"/>
    <hyperlink ref="D51" r:id="rId5"/>
    <hyperlink ref="D48" r:id="rId6"/>
  </hyperlinks>
  <printOptions horizontalCentered="1"/>
  <pageMargins left="0.15748031496062992" right="0.15748031496062992" top="0.19685039370078741" bottom="0.19685039370078741" header="0" footer="0"/>
  <pageSetup paperSize="9" orientation="portrait" r:id="rId7"/>
  <headerFooter alignWithMargins="0"/>
</worksheet>
</file>

<file path=xl/worksheets/sheet3.xml><?xml version="1.0" encoding="utf-8"?>
<worksheet xmlns="http://schemas.openxmlformats.org/spreadsheetml/2006/main" xmlns:r="http://schemas.openxmlformats.org/officeDocument/2006/relationships">
  <sheetPr codeName="Folha21" enableFormatConditionsCalculation="0">
    <tabColor theme="9"/>
  </sheetPr>
  <dimension ref="A1:P55"/>
  <sheetViews>
    <sheetView showRuler="0" zoomScaleNormal="100" workbookViewId="0"/>
  </sheetViews>
  <sheetFormatPr defaultRowHeight="12.75"/>
  <cols>
    <col min="1" max="1" width="1" style="39" customWidth="1"/>
    <col min="2" max="2" width="2.5703125" style="39" customWidth="1"/>
    <col min="3" max="3" width="3" style="39" customWidth="1"/>
    <col min="4" max="4" width="6" style="39" customWidth="1"/>
    <col min="5" max="5" width="10.7109375" style="39" customWidth="1"/>
    <col min="6" max="6" width="0.5703125" style="39" customWidth="1"/>
    <col min="7" max="7" width="13" style="39" customWidth="1"/>
    <col min="8" max="8" width="5.5703125" style="39" customWidth="1"/>
    <col min="9" max="9" width="2.5703125" style="39" customWidth="1"/>
    <col min="10" max="10" width="20.7109375" style="39" customWidth="1"/>
    <col min="11" max="11" width="11.7109375" style="39" customWidth="1"/>
    <col min="12" max="12" width="18.5703125" style="39" customWidth="1"/>
    <col min="13" max="13" width="2.7109375" style="39" customWidth="1"/>
    <col min="14" max="14" width="2.42578125" style="39" customWidth="1"/>
    <col min="15" max="15" width="1" style="39" customWidth="1"/>
    <col min="16" max="16384" width="9.140625" style="39"/>
  </cols>
  <sheetData>
    <row r="1" spans="1:15" ht="13.5" customHeight="1">
      <c r="A1" s="36"/>
      <c r="B1" s="1575" t="s">
        <v>322</v>
      </c>
      <c r="C1" s="1576"/>
      <c r="D1" s="1576"/>
      <c r="E1" s="1576"/>
      <c r="F1" s="37"/>
      <c r="G1" s="37"/>
      <c r="H1" s="37"/>
      <c r="I1" s="37"/>
      <c r="J1" s="37"/>
      <c r="K1" s="37"/>
      <c r="L1" s="37"/>
      <c r="M1" s="380"/>
      <c r="N1" s="380"/>
      <c r="O1" s="38"/>
    </row>
    <row r="2" spans="1:15" ht="8.25" customHeight="1">
      <c r="A2" s="36"/>
      <c r="B2" s="385"/>
      <c r="C2" s="381"/>
      <c r="D2" s="381"/>
      <c r="E2" s="381"/>
      <c r="F2" s="381"/>
      <c r="G2" s="381"/>
      <c r="H2" s="382"/>
      <c r="I2" s="382"/>
      <c r="J2" s="382"/>
      <c r="K2" s="382"/>
      <c r="L2" s="382"/>
      <c r="M2" s="382"/>
      <c r="N2" s="383"/>
      <c r="O2" s="40"/>
    </row>
    <row r="3" spans="1:15" s="44" customFormat="1" ht="11.25" customHeight="1">
      <c r="A3" s="41"/>
      <c r="B3" s="42"/>
      <c r="C3" s="1577" t="s">
        <v>54</v>
      </c>
      <c r="D3" s="1577"/>
      <c r="E3" s="1577"/>
      <c r="F3" s="1577"/>
      <c r="G3" s="1577"/>
      <c r="H3" s="1577"/>
      <c r="I3" s="1577"/>
      <c r="J3" s="1577"/>
      <c r="K3" s="1577"/>
      <c r="L3" s="1577"/>
      <c r="M3" s="1577"/>
      <c r="N3" s="384"/>
      <c r="O3" s="43"/>
    </row>
    <row r="4" spans="1:15" s="44" customFormat="1" ht="11.25">
      <c r="A4" s="41"/>
      <c r="B4" s="42"/>
      <c r="C4" s="1577"/>
      <c r="D4" s="1577"/>
      <c r="E4" s="1577"/>
      <c r="F4" s="1577"/>
      <c r="G4" s="1577"/>
      <c r="H4" s="1577"/>
      <c r="I4" s="1577"/>
      <c r="J4" s="1577"/>
      <c r="K4" s="1577"/>
      <c r="L4" s="1577"/>
      <c r="M4" s="1577"/>
      <c r="N4" s="384"/>
      <c r="O4" s="43"/>
    </row>
    <row r="5" spans="1:15" s="44" customFormat="1" ht="3" customHeight="1">
      <c r="A5" s="41"/>
      <c r="B5" s="42"/>
      <c r="C5" s="45"/>
      <c r="D5" s="45"/>
      <c r="E5" s="45"/>
      <c r="F5" s="45"/>
      <c r="G5" s="45"/>
      <c r="H5" s="45"/>
      <c r="I5" s="45"/>
      <c r="J5" s="42"/>
      <c r="K5" s="42"/>
      <c r="L5" s="42"/>
      <c r="M5" s="46"/>
      <c r="N5" s="384"/>
      <c r="O5" s="43"/>
    </row>
    <row r="6" spans="1:15" s="44" customFormat="1" ht="18" customHeight="1">
      <c r="A6" s="41"/>
      <c r="B6" s="42"/>
      <c r="C6" s="47"/>
      <c r="D6" s="1572" t="s">
        <v>390</v>
      </c>
      <c r="E6" s="1572"/>
      <c r="F6" s="1572"/>
      <c r="G6" s="1572"/>
      <c r="H6" s="1572"/>
      <c r="I6" s="1572"/>
      <c r="J6" s="1572"/>
      <c r="K6" s="1572"/>
      <c r="L6" s="1572"/>
      <c r="M6" s="1572"/>
      <c r="N6" s="384"/>
      <c r="O6" s="43"/>
    </row>
    <row r="7" spans="1:15" s="44" customFormat="1" ht="3" customHeight="1">
      <c r="A7" s="41"/>
      <c r="B7" s="42"/>
      <c r="C7" s="45"/>
      <c r="D7" s="45"/>
      <c r="E7" s="45"/>
      <c r="F7" s="45"/>
      <c r="G7" s="45"/>
      <c r="H7" s="45"/>
      <c r="I7" s="45"/>
      <c r="J7" s="42"/>
      <c r="K7" s="42"/>
      <c r="L7" s="42"/>
      <c r="M7" s="46"/>
      <c r="N7" s="384"/>
      <c r="O7" s="43"/>
    </row>
    <row r="8" spans="1:15" s="44" customFormat="1" ht="92.25" customHeight="1">
      <c r="A8" s="41"/>
      <c r="B8" s="42"/>
      <c r="C8" s="45"/>
      <c r="D8" s="1573" t="s">
        <v>391</v>
      </c>
      <c r="E8" s="1572"/>
      <c r="F8" s="1572"/>
      <c r="G8" s="1572"/>
      <c r="H8" s="1572"/>
      <c r="I8" s="1572"/>
      <c r="J8" s="1572"/>
      <c r="K8" s="1572"/>
      <c r="L8" s="1572"/>
      <c r="M8" s="1572"/>
      <c r="N8" s="384"/>
      <c r="O8" s="43"/>
    </row>
    <row r="9" spans="1:15" s="44" customFormat="1" ht="3" customHeight="1">
      <c r="A9" s="41"/>
      <c r="B9" s="42"/>
      <c r="C9" s="45"/>
      <c r="D9" s="45"/>
      <c r="E9" s="45"/>
      <c r="F9" s="45"/>
      <c r="G9" s="45"/>
      <c r="H9" s="45"/>
      <c r="I9" s="45"/>
      <c r="J9" s="42"/>
      <c r="K9" s="42"/>
      <c r="L9" s="42"/>
      <c r="M9" s="46"/>
      <c r="N9" s="384"/>
      <c r="O9" s="43"/>
    </row>
    <row r="10" spans="1:15" s="44" customFormat="1" ht="67.5" customHeight="1">
      <c r="A10" s="41"/>
      <c r="B10" s="42"/>
      <c r="C10" s="45"/>
      <c r="D10" s="1578" t="s">
        <v>392</v>
      </c>
      <c r="E10" s="1578"/>
      <c r="F10" s="1578"/>
      <c r="G10" s="1578"/>
      <c r="H10" s="1578"/>
      <c r="I10" s="1578"/>
      <c r="J10" s="1578"/>
      <c r="K10" s="1578"/>
      <c r="L10" s="1578"/>
      <c r="M10" s="1578"/>
      <c r="N10" s="384"/>
      <c r="O10" s="43"/>
    </row>
    <row r="11" spans="1:15" s="44" customFormat="1" ht="3" customHeight="1">
      <c r="A11" s="41"/>
      <c r="B11" s="42"/>
      <c r="C11" s="45"/>
      <c r="D11" s="258"/>
      <c r="E11" s="258"/>
      <c r="F11" s="258"/>
      <c r="G11" s="258"/>
      <c r="H11" s="258"/>
      <c r="I11" s="258"/>
      <c r="J11" s="258"/>
      <c r="K11" s="258"/>
      <c r="L11" s="258"/>
      <c r="M11" s="258"/>
      <c r="N11" s="384"/>
      <c r="O11" s="43"/>
    </row>
    <row r="12" spans="1:15" s="44" customFormat="1" ht="53.25" customHeight="1">
      <c r="A12" s="41"/>
      <c r="B12" s="42"/>
      <c r="C12" s="45"/>
      <c r="D12" s="1572" t="s">
        <v>393</v>
      </c>
      <c r="E12" s="1572"/>
      <c r="F12" s="1572"/>
      <c r="G12" s="1572"/>
      <c r="H12" s="1572"/>
      <c r="I12" s="1572"/>
      <c r="J12" s="1572"/>
      <c r="K12" s="1572"/>
      <c r="L12" s="1572"/>
      <c r="M12" s="1572"/>
      <c r="N12" s="384"/>
      <c r="O12" s="43"/>
    </row>
    <row r="13" spans="1:15" s="44" customFormat="1" ht="3" customHeight="1">
      <c r="A13" s="41"/>
      <c r="B13" s="42"/>
      <c r="C13" s="45"/>
      <c r="D13" s="258"/>
      <c r="E13" s="258"/>
      <c r="F13" s="258"/>
      <c r="G13" s="258"/>
      <c r="H13" s="258"/>
      <c r="I13" s="258"/>
      <c r="J13" s="258"/>
      <c r="K13" s="258"/>
      <c r="L13" s="258"/>
      <c r="M13" s="258"/>
      <c r="N13" s="384"/>
      <c r="O13" s="43"/>
    </row>
    <row r="14" spans="1:15" s="44" customFormat="1" ht="23.25" customHeight="1">
      <c r="A14" s="41"/>
      <c r="B14" s="42"/>
      <c r="C14" s="45"/>
      <c r="D14" s="1572" t="s">
        <v>394</v>
      </c>
      <c r="E14" s="1572"/>
      <c r="F14" s="1572"/>
      <c r="G14" s="1572"/>
      <c r="H14" s="1572"/>
      <c r="I14" s="1572"/>
      <c r="J14" s="1572"/>
      <c r="K14" s="1572"/>
      <c r="L14" s="1572"/>
      <c r="M14" s="1572"/>
      <c r="N14" s="384"/>
      <c r="O14" s="43"/>
    </row>
    <row r="15" spans="1:15" s="44" customFormat="1" ht="3" customHeight="1">
      <c r="A15" s="41"/>
      <c r="B15" s="42"/>
      <c r="C15" s="45"/>
      <c r="D15" s="258"/>
      <c r="E15" s="258"/>
      <c r="F15" s="258"/>
      <c r="G15" s="258"/>
      <c r="H15" s="258"/>
      <c r="I15" s="258"/>
      <c r="J15" s="258"/>
      <c r="K15" s="258"/>
      <c r="L15" s="258"/>
      <c r="M15" s="258"/>
      <c r="N15" s="384"/>
      <c r="O15" s="43"/>
    </row>
    <row r="16" spans="1:15" s="44" customFormat="1" ht="23.25" customHeight="1">
      <c r="A16" s="41"/>
      <c r="B16" s="42"/>
      <c r="C16" s="45"/>
      <c r="D16" s="1572" t="s">
        <v>395</v>
      </c>
      <c r="E16" s="1572"/>
      <c r="F16" s="1572"/>
      <c r="G16" s="1572"/>
      <c r="H16" s="1572"/>
      <c r="I16" s="1572"/>
      <c r="J16" s="1572"/>
      <c r="K16" s="1572"/>
      <c r="L16" s="1572"/>
      <c r="M16" s="1572"/>
      <c r="N16" s="384"/>
      <c r="O16" s="43"/>
    </row>
    <row r="17" spans="1:15" s="44" customFormat="1" ht="3" customHeight="1">
      <c r="A17" s="41"/>
      <c r="B17" s="42"/>
      <c r="C17" s="45"/>
      <c r="D17" s="258"/>
      <c r="E17" s="258"/>
      <c r="F17" s="258"/>
      <c r="G17" s="258"/>
      <c r="H17" s="258"/>
      <c r="I17" s="258"/>
      <c r="J17" s="258"/>
      <c r="K17" s="258"/>
      <c r="L17" s="258"/>
      <c r="M17" s="258"/>
      <c r="N17" s="384"/>
      <c r="O17" s="43"/>
    </row>
    <row r="18" spans="1:15" s="44" customFormat="1" ht="23.25" customHeight="1">
      <c r="A18" s="41"/>
      <c r="B18" s="42"/>
      <c r="C18" s="45"/>
      <c r="D18" s="1573" t="s">
        <v>396</v>
      </c>
      <c r="E18" s="1572"/>
      <c r="F18" s="1572"/>
      <c r="G18" s="1572"/>
      <c r="H18" s="1572"/>
      <c r="I18" s="1572"/>
      <c r="J18" s="1572"/>
      <c r="K18" s="1572"/>
      <c r="L18" s="1572"/>
      <c r="M18" s="1572"/>
      <c r="N18" s="384"/>
      <c r="O18" s="43"/>
    </row>
    <row r="19" spans="1:15" s="44" customFormat="1" ht="3" customHeight="1">
      <c r="A19" s="41"/>
      <c r="B19" s="42"/>
      <c r="C19" s="45"/>
      <c r="D19" s="258"/>
      <c r="E19" s="258"/>
      <c r="F19" s="258"/>
      <c r="G19" s="258"/>
      <c r="H19" s="258"/>
      <c r="I19" s="258"/>
      <c r="J19" s="258"/>
      <c r="K19" s="258"/>
      <c r="L19" s="258"/>
      <c r="M19" s="258"/>
      <c r="N19" s="384"/>
      <c r="O19" s="43"/>
    </row>
    <row r="20" spans="1:15" s="44" customFormat="1" ht="14.25" customHeight="1">
      <c r="A20" s="41"/>
      <c r="B20" s="42"/>
      <c r="C20" s="45"/>
      <c r="D20" s="1572" t="s">
        <v>397</v>
      </c>
      <c r="E20" s="1572"/>
      <c r="F20" s="1572"/>
      <c r="G20" s="1572"/>
      <c r="H20" s="1572"/>
      <c r="I20" s="1572"/>
      <c r="J20" s="1572"/>
      <c r="K20" s="1572"/>
      <c r="L20" s="1572"/>
      <c r="M20" s="1572"/>
      <c r="N20" s="384"/>
      <c r="O20" s="43"/>
    </row>
    <row r="21" spans="1:15" s="44" customFormat="1" ht="3" customHeight="1">
      <c r="A21" s="41"/>
      <c r="B21" s="42"/>
      <c r="C21" s="45"/>
      <c r="D21" s="258"/>
      <c r="E21" s="258"/>
      <c r="F21" s="258"/>
      <c r="G21" s="258"/>
      <c r="H21" s="258"/>
      <c r="I21" s="258"/>
      <c r="J21" s="258"/>
      <c r="K21" s="258"/>
      <c r="L21" s="258"/>
      <c r="M21" s="258"/>
      <c r="N21" s="384"/>
      <c r="O21" s="43"/>
    </row>
    <row r="22" spans="1:15" s="44" customFormat="1" ht="32.25" customHeight="1">
      <c r="A22" s="41"/>
      <c r="B22" s="42"/>
      <c r="C22" s="45"/>
      <c r="D22" s="1572" t="s">
        <v>398</v>
      </c>
      <c r="E22" s="1572"/>
      <c r="F22" s="1572"/>
      <c r="G22" s="1572"/>
      <c r="H22" s="1572"/>
      <c r="I22" s="1572"/>
      <c r="J22" s="1572"/>
      <c r="K22" s="1572"/>
      <c r="L22" s="1572"/>
      <c r="M22" s="1572"/>
      <c r="N22" s="384"/>
      <c r="O22" s="43"/>
    </row>
    <row r="23" spans="1:15" s="44" customFormat="1" ht="3" customHeight="1">
      <c r="A23" s="41"/>
      <c r="B23" s="42"/>
      <c r="C23" s="45"/>
      <c r="D23" s="258"/>
      <c r="E23" s="258"/>
      <c r="F23" s="258"/>
      <c r="G23" s="258"/>
      <c r="H23" s="258"/>
      <c r="I23" s="258"/>
      <c r="J23" s="258"/>
      <c r="K23" s="258"/>
      <c r="L23" s="258"/>
      <c r="M23" s="258"/>
      <c r="N23" s="384"/>
      <c r="O23" s="43"/>
    </row>
    <row r="24" spans="1:15" s="44" customFormat="1" ht="81.75" customHeight="1">
      <c r="A24" s="41"/>
      <c r="B24" s="42"/>
      <c r="C24" s="45"/>
      <c r="D24" s="1572" t="s">
        <v>305</v>
      </c>
      <c r="E24" s="1572"/>
      <c r="F24" s="1572"/>
      <c r="G24" s="1572"/>
      <c r="H24" s="1572"/>
      <c r="I24" s="1572"/>
      <c r="J24" s="1572"/>
      <c r="K24" s="1572"/>
      <c r="L24" s="1572"/>
      <c r="M24" s="1572"/>
      <c r="N24" s="384"/>
      <c r="O24" s="43"/>
    </row>
    <row r="25" spans="1:15" s="44" customFormat="1" ht="3" customHeight="1">
      <c r="A25" s="41"/>
      <c r="B25" s="42"/>
      <c r="C25" s="45"/>
      <c r="D25" s="258"/>
      <c r="E25" s="258"/>
      <c r="F25" s="258"/>
      <c r="G25" s="258"/>
      <c r="H25" s="258"/>
      <c r="I25" s="258"/>
      <c r="J25" s="258"/>
      <c r="K25" s="258"/>
      <c r="L25" s="258"/>
      <c r="M25" s="258"/>
      <c r="N25" s="384"/>
      <c r="O25" s="43"/>
    </row>
    <row r="26" spans="1:15" s="44" customFormat="1" ht="105.75" customHeight="1">
      <c r="A26" s="41"/>
      <c r="B26" s="42"/>
      <c r="C26" s="45"/>
      <c r="D26" s="1570" t="s">
        <v>442</v>
      </c>
      <c r="E26" s="1570"/>
      <c r="F26" s="1570"/>
      <c r="G26" s="1570"/>
      <c r="H26" s="1570"/>
      <c r="I26" s="1570"/>
      <c r="J26" s="1570"/>
      <c r="K26" s="1570"/>
      <c r="L26" s="1570"/>
      <c r="M26" s="1570"/>
      <c r="N26" s="384"/>
      <c r="O26" s="43"/>
    </row>
    <row r="27" spans="1:15" s="44" customFormat="1" ht="3" customHeight="1">
      <c r="A27" s="41"/>
      <c r="B27" s="42"/>
      <c r="C27" s="45"/>
      <c r="D27" s="56"/>
      <c r="E27" s="56"/>
      <c r="F27" s="56"/>
      <c r="G27" s="56"/>
      <c r="H27" s="56"/>
      <c r="I27" s="56"/>
      <c r="J27" s="57"/>
      <c r="K27" s="57"/>
      <c r="L27" s="57"/>
      <c r="M27" s="58"/>
      <c r="N27" s="384"/>
      <c r="O27" s="43"/>
    </row>
    <row r="28" spans="1:15" s="44" customFormat="1" ht="57" customHeight="1">
      <c r="A28" s="41"/>
      <c r="B28" s="42"/>
      <c r="C28" s="47"/>
      <c r="D28" s="1572" t="s">
        <v>53</v>
      </c>
      <c r="E28" s="1574"/>
      <c r="F28" s="1574"/>
      <c r="G28" s="1574"/>
      <c r="H28" s="1574"/>
      <c r="I28" s="1574"/>
      <c r="J28" s="1574"/>
      <c r="K28" s="1574"/>
      <c r="L28" s="1574"/>
      <c r="M28" s="1574"/>
      <c r="N28" s="384"/>
      <c r="O28" s="43"/>
    </row>
    <row r="29" spans="1:15" s="44" customFormat="1" ht="3" customHeight="1">
      <c r="A29" s="41"/>
      <c r="B29" s="42"/>
      <c r="C29" s="47"/>
      <c r="D29" s="259"/>
      <c r="E29" s="259"/>
      <c r="F29" s="259"/>
      <c r="G29" s="259"/>
      <c r="H29" s="259"/>
      <c r="I29" s="259"/>
      <c r="J29" s="259"/>
      <c r="K29" s="259"/>
      <c r="L29" s="259"/>
      <c r="M29" s="259"/>
      <c r="N29" s="384"/>
      <c r="O29" s="43"/>
    </row>
    <row r="30" spans="1:15" s="44" customFormat="1" ht="34.5" customHeight="1">
      <c r="A30" s="41"/>
      <c r="B30" s="42"/>
      <c r="C30" s="47"/>
      <c r="D30" s="1572" t="s">
        <v>52</v>
      </c>
      <c r="E30" s="1574"/>
      <c r="F30" s="1574"/>
      <c r="G30" s="1574"/>
      <c r="H30" s="1574"/>
      <c r="I30" s="1574"/>
      <c r="J30" s="1574"/>
      <c r="K30" s="1574"/>
      <c r="L30" s="1574"/>
      <c r="M30" s="1574"/>
      <c r="N30" s="384"/>
      <c r="O30" s="43"/>
    </row>
    <row r="31" spans="1:15" s="44" customFormat="1" ht="30.75" customHeight="1">
      <c r="A31" s="41"/>
      <c r="B31" s="42"/>
      <c r="C31" s="49"/>
      <c r="D31" s="92"/>
      <c r="E31" s="92"/>
      <c r="F31" s="92"/>
      <c r="G31" s="92"/>
      <c r="H31" s="92"/>
      <c r="I31" s="92"/>
      <c r="J31" s="92"/>
      <c r="K31" s="92"/>
      <c r="L31" s="92"/>
      <c r="M31" s="92"/>
      <c r="N31" s="384"/>
      <c r="O31" s="43"/>
    </row>
    <row r="32" spans="1:15" s="44" customFormat="1" ht="13.5" customHeight="1">
      <c r="A32" s="41"/>
      <c r="B32" s="42"/>
      <c r="C32" s="49"/>
      <c r="D32" s="372"/>
      <c r="E32" s="372"/>
      <c r="F32" s="372"/>
      <c r="G32" s="373"/>
      <c r="H32" s="374" t="s">
        <v>17</v>
      </c>
      <c r="I32" s="371"/>
      <c r="J32" s="52"/>
      <c r="K32" s="373"/>
      <c r="L32" s="374" t="s">
        <v>24</v>
      </c>
      <c r="M32" s="371"/>
      <c r="N32" s="384"/>
      <c r="O32" s="43"/>
    </row>
    <row r="33" spans="1:16" s="44" customFormat="1" ht="6" customHeight="1">
      <c r="A33" s="41"/>
      <c r="B33" s="42"/>
      <c r="C33" s="49"/>
      <c r="D33" s="375"/>
      <c r="E33" s="50"/>
      <c r="F33" s="50"/>
      <c r="G33" s="52"/>
      <c r="H33" s="51"/>
      <c r="I33" s="52"/>
      <c r="J33" s="52"/>
      <c r="K33" s="377"/>
      <c r="L33" s="378"/>
      <c r="M33" s="52"/>
      <c r="N33" s="384"/>
      <c r="O33" s="43"/>
    </row>
    <row r="34" spans="1:16" s="44" customFormat="1" ht="11.25">
      <c r="A34" s="41"/>
      <c r="B34" s="42"/>
      <c r="C34" s="48"/>
      <c r="D34" s="376" t="s">
        <v>44</v>
      </c>
      <c r="E34" s="50" t="s">
        <v>36</v>
      </c>
      <c r="F34" s="50"/>
      <c r="G34" s="50"/>
      <c r="H34" s="51"/>
      <c r="I34" s="50"/>
      <c r="J34" s="52"/>
      <c r="K34" s="379"/>
      <c r="L34" s="52"/>
      <c r="M34" s="52"/>
      <c r="N34" s="384"/>
      <c r="O34" s="43"/>
    </row>
    <row r="35" spans="1:16" s="44" customFormat="1" ht="11.25" customHeight="1">
      <c r="A35" s="41"/>
      <c r="B35" s="42"/>
      <c r="C35" s="49"/>
      <c r="D35" s="376" t="s">
        <v>3</v>
      </c>
      <c r="E35" s="50" t="s">
        <v>37</v>
      </c>
      <c r="F35" s="50"/>
      <c r="G35" s="52"/>
      <c r="H35" s="51"/>
      <c r="I35" s="52"/>
      <c r="J35" s="52"/>
      <c r="K35" s="379"/>
      <c r="L35" s="1032">
        <f>+capa!D55</f>
        <v>41943</v>
      </c>
      <c r="M35" s="1321"/>
      <c r="N35" s="384"/>
      <c r="O35" s="43"/>
    </row>
    <row r="36" spans="1:16" s="44" customFormat="1" ht="11.25">
      <c r="A36" s="41"/>
      <c r="B36" s="42"/>
      <c r="C36" s="49"/>
      <c r="D36" s="376" t="s">
        <v>40</v>
      </c>
      <c r="E36" s="50" t="s">
        <v>39</v>
      </c>
      <c r="F36" s="50"/>
      <c r="G36" s="52"/>
      <c r="H36" s="51"/>
      <c r="I36" s="52"/>
      <c r="J36" s="52"/>
      <c r="K36" s="1319"/>
      <c r="L36" s="1320"/>
      <c r="M36" s="1320"/>
      <c r="N36" s="384"/>
      <c r="O36" s="43"/>
    </row>
    <row r="37" spans="1:16" s="44" customFormat="1" ht="12.75" customHeight="1">
      <c r="A37" s="41"/>
      <c r="B37" s="42"/>
      <c r="C37" s="48"/>
      <c r="D37" s="376" t="s">
        <v>41</v>
      </c>
      <c r="E37" s="50" t="s">
        <v>20</v>
      </c>
      <c r="F37" s="50"/>
      <c r="G37" s="50"/>
      <c r="H37" s="51"/>
      <c r="I37" s="50"/>
      <c r="J37" s="52"/>
      <c r="K37" s="1321"/>
      <c r="L37" s="1321"/>
      <c r="M37" s="1321"/>
      <c r="N37" s="384"/>
      <c r="O37" s="43"/>
    </row>
    <row r="38" spans="1:16" s="44" customFormat="1" ht="11.25">
      <c r="A38" s="41"/>
      <c r="B38" s="42"/>
      <c r="C38" s="48"/>
      <c r="D38" s="376" t="s">
        <v>15</v>
      </c>
      <c r="E38" s="50" t="s">
        <v>5</v>
      </c>
      <c r="F38" s="50"/>
      <c r="G38" s="50"/>
      <c r="H38" s="51"/>
      <c r="I38" s="50"/>
      <c r="J38" s="52"/>
      <c r="K38" s="1321"/>
      <c r="L38" s="1321"/>
      <c r="M38" s="1321"/>
      <c r="N38" s="384"/>
      <c r="O38" s="43"/>
    </row>
    <row r="39" spans="1:16" s="44" customFormat="1" ht="8.25" customHeight="1">
      <c r="A39" s="41"/>
      <c r="B39" s="42"/>
      <c r="C39" s="42"/>
      <c r="D39" s="42"/>
      <c r="E39" s="42"/>
      <c r="F39" s="42"/>
      <c r="G39" s="42"/>
      <c r="H39" s="42"/>
      <c r="I39" s="42"/>
      <c r="J39" s="42"/>
      <c r="K39" s="37"/>
      <c r="L39" s="42"/>
      <c r="M39" s="42"/>
      <c r="N39" s="384"/>
      <c r="O39" s="43"/>
    </row>
    <row r="40" spans="1:16" ht="13.5" customHeight="1">
      <c r="A40" s="36"/>
      <c r="B40" s="40"/>
      <c r="C40" s="38"/>
      <c r="D40" s="38"/>
      <c r="E40" s="29"/>
      <c r="F40" s="37"/>
      <c r="G40" s="37"/>
      <c r="H40" s="37"/>
      <c r="I40" s="37"/>
      <c r="J40" s="37"/>
      <c r="L40" s="1568">
        <v>41913</v>
      </c>
      <c r="M40" s="1569"/>
      <c r="N40" s="424">
        <v>3</v>
      </c>
      <c r="O40" s="206"/>
      <c r="P40" s="206"/>
    </row>
    <row r="43" spans="1:16">
      <c r="J43" s="1463"/>
      <c r="K43" s="1571"/>
      <c r="L43" s="1571"/>
      <c r="M43" s="1571"/>
      <c r="N43" s="1462"/>
    </row>
    <row r="44" spans="1:16">
      <c r="J44" s="1463"/>
      <c r="K44" s="1571"/>
      <c r="L44" s="1571"/>
      <c r="M44" s="1571"/>
      <c r="N44" s="1463"/>
    </row>
    <row r="45" spans="1:16">
      <c r="J45" s="1463"/>
      <c r="K45" s="1463"/>
      <c r="L45" s="1463"/>
      <c r="M45" s="1463"/>
      <c r="N45" s="1463"/>
    </row>
    <row r="46" spans="1:16">
      <c r="J46" s="1463"/>
      <c r="K46" s="1463"/>
      <c r="L46" s="1463"/>
      <c r="M46" s="1463"/>
      <c r="N46" s="1463"/>
    </row>
    <row r="47" spans="1:16">
      <c r="J47" s="1463"/>
      <c r="K47" s="1463"/>
      <c r="L47" s="1463"/>
      <c r="M47" s="1463"/>
      <c r="N47" s="1463"/>
    </row>
    <row r="48" spans="1:16">
      <c r="C48" s="859"/>
    </row>
    <row r="51" spans="13:14" ht="8.25" customHeight="1"/>
    <row r="53" spans="13:14" ht="9" customHeight="1">
      <c r="N53" s="44"/>
    </row>
    <row r="54" spans="13:14" ht="8.25" customHeight="1">
      <c r="M54" s="53"/>
      <c r="N54" s="53"/>
    </row>
    <row r="55" spans="13:14" ht="9.75" customHeight="1"/>
  </sheetData>
  <customSheetViews>
    <customSheetView guid="{87E9DA1B-1CEB-458D-87A5-C4E38BAE485A}" showPageBreaks="1" printArea="1" showRuler="0" topLeftCell="A19">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topLeftCell="A19">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showPageBreaks="1" printArea="1" showRuler="0">
      <selection activeCell="M6" sqref="M6"/>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7">
    <mergeCell ref="B1:E1"/>
    <mergeCell ref="C3:M4"/>
    <mergeCell ref="D20:M20"/>
    <mergeCell ref="D12:M12"/>
    <mergeCell ref="D10:M10"/>
    <mergeCell ref="D6:M6"/>
    <mergeCell ref="D16:M16"/>
    <mergeCell ref="D14:M14"/>
    <mergeCell ref="D8:M8"/>
    <mergeCell ref="L40:M40"/>
    <mergeCell ref="D26:M26"/>
    <mergeCell ref="K43:M44"/>
    <mergeCell ref="D22:M22"/>
    <mergeCell ref="D18:M18"/>
    <mergeCell ref="D28:M28"/>
    <mergeCell ref="D30:M30"/>
    <mergeCell ref="D24:M24"/>
  </mergeCells>
  <phoneticPr fontId="5"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4.xml><?xml version="1.0" encoding="utf-8"?>
<worksheet xmlns="http://schemas.openxmlformats.org/spreadsheetml/2006/main" xmlns:r="http://schemas.openxmlformats.org/officeDocument/2006/relationships">
  <sheetPr>
    <tabColor theme="5"/>
  </sheetPr>
  <dimension ref="A1:W73"/>
  <sheetViews>
    <sheetView showRuler="0" zoomScaleNormal="100" workbookViewId="0"/>
  </sheetViews>
  <sheetFormatPr defaultRowHeight="12.75"/>
  <cols>
    <col min="1" max="1" width="1" style="1040" customWidth="1"/>
    <col min="2" max="2" width="2.5703125" style="1040" customWidth="1"/>
    <col min="3" max="3" width="1" style="1040" customWidth="1"/>
    <col min="4" max="4" width="21.85546875" style="1040" customWidth="1"/>
    <col min="5" max="5" width="9.28515625" style="1040" customWidth="1"/>
    <col min="6" max="6" width="5.42578125" style="1040" customWidth="1"/>
    <col min="7" max="7" width="9.28515625" style="1040" customWidth="1"/>
    <col min="8" max="8" width="5.42578125" style="1040" customWidth="1"/>
    <col min="9" max="9" width="9.28515625" style="1040" customWidth="1"/>
    <col min="10" max="10" width="5.42578125" style="1040" customWidth="1"/>
    <col min="11" max="11" width="9.28515625" style="1040" customWidth="1"/>
    <col min="12" max="12" width="5.42578125" style="1040" customWidth="1"/>
    <col min="13" max="13" width="9.28515625" style="1040" customWidth="1"/>
    <col min="14" max="14" width="5.42578125" style="1040" customWidth="1"/>
    <col min="15" max="15" width="2.5703125" style="1040" customWidth="1"/>
    <col min="16" max="16" width="1" style="1040" customWidth="1"/>
    <col min="17" max="18" width="9.140625" style="1040"/>
    <col min="19" max="19" width="16" style="1040" customWidth="1"/>
    <col min="20" max="16384" width="9.140625" style="1040"/>
  </cols>
  <sheetData>
    <row r="1" spans="1:22" ht="13.5" customHeight="1">
      <c r="A1" s="1038"/>
      <c r="B1" s="1154"/>
      <c r="C1" s="1154"/>
      <c r="D1" s="1155"/>
      <c r="E1" s="1154"/>
      <c r="F1" s="1154"/>
      <c r="G1" s="1154"/>
      <c r="H1" s="1154"/>
      <c r="I1" s="1581" t="s">
        <v>416</v>
      </c>
      <c r="J1" s="1581"/>
      <c r="K1" s="1581"/>
      <c r="L1" s="1581"/>
      <c r="M1" s="1581"/>
      <c r="N1" s="1581"/>
      <c r="O1" s="1156"/>
      <c r="P1" s="1036"/>
      <c r="R1" s="1039"/>
      <c r="S1" s="1039"/>
      <c r="T1" s="1039"/>
      <c r="U1" s="1039"/>
      <c r="V1" s="1039"/>
    </row>
    <row r="2" spans="1:22" ht="6" customHeight="1">
      <c r="A2" s="1170"/>
      <c r="B2" s="1038"/>
      <c r="C2" s="1038"/>
      <c r="D2" s="1038"/>
      <c r="E2" s="1038"/>
      <c r="F2" s="1038"/>
      <c r="G2" s="1038"/>
      <c r="H2" s="1038"/>
      <c r="I2" s="1038"/>
      <c r="J2" s="1038"/>
      <c r="K2" s="1038"/>
      <c r="L2" s="1038"/>
      <c r="M2" s="1038"/>
      <c r="N2" s="1038"/>
      <c r="O2" s="1038"/>
      <c r="P2" s="1036"/>
      <c r="R2" s="1039"/>
      <c r="S2" s="1039"/>
      <c r="T2" s="1039"/>
      <c r="U2" s="1039"/>
      <c r="V2" s="1039"/>
    </row>
    <row r="3" spans="1:22" ht="13.5" customHeight="1" thickBot="1">
      <c r="A3" s="1170"/>
      <c r="B3" s="1038"/>
      <c r="C3" s="1189"/>
      <c r="D3" s="1038"/>
      <c r="E3" s="1038"/>
      <c r="F3" s="1038"/>
      <c r="G3" s="1043"/>
      <c r="H3" s="1038"/>
      <c r="I3" s="1038"/>
      <c r="J3" s="1038"/>
      <c r="K3" s="1038"/>
      <c r="L3" s="1038"/>
      <c r="M3" s="1582" t="s">
        <v>73</v>
      </c>
      <c r="N3" s="1582"/>
      <c r="O3" s="1038"/>
      <c r="P3" s="1036"/>
      <c r="R3" s="1039"/>
      <c r="S3" s="1039"/>
      <c r="T3" s="1039"/>
      <c r="U3" s="1039"/>
      <c r="V3" s="1039"/>
    </row>
    <row r="4" spans="1:22" s="1046" customFormat="1" ht="13.5" customHeight="1" thickBot="1">
      <c r="A4" s="1266"/>
      <c r="B4" s="1164"/>
      <c r="C4" s="1583" t="s">
        <v>183</v>
      </c>
      <c r="D4" s="1584"/>
      <c r="E4" s="1584"/>
      <c r="F4" s="1584"/>
      <c r="G4" s="1584"/>
      <c r="H4" s="1584"/>
      <c r="I4" s="1584"/>
      <c r="J4" s="1584"/>
      <c r="K4" s="1584"/>
      <c r="L4" s="1584"/>
      <c r="M4" s="1584"/>
      <c r="N4" s="1585"/>
      <c r="O4" s="1038"/>
      <c r="P4" s="1044"/>
      <c r="R4" s="1039"/>
      <c r="S4" s="1039"/>
      <c r="T4" s="1039"/>
      <c r="U4" s="1267"/>
      <c r="V4" s="1267"/>
    </row>
    <row r="5" spans="1:22" ht="3.75" customHeight="1">
      <c r="A5" s="1170"/>
      <c r="B5" s="1053"/>
      <c r="C5" s="1586" t="s">
        <v>161</v>
      </c>
      <c r="D5" s="1587"/>
      <c r="E5" s="1048"/>
      <c r="F5" s="1048"/>
      <c r="G5" s="1048"/>
      <c r="H5" s="1048"/>
      <c r="I5" s="1048"/>
      <c r="J5" s="1048"/>
      <c r="K5" s="1189"/>
      <c r="L5" s="1048"/>
      <c r="M5" s="1048"/>
      <c r="N5" s="1048"/>
      <c r="O5" s="1038"/>
      <c r="P5" s="1036"/>
      <c r="R5" s="1039"/>
      <c r="S5" s="1039"/>
      <c r="T5" s="1039"/>
      <c r="U5" s="1039"/>
      <c r="V5" s="1039"/>
    </row>
    <row r="6" spans="1:22" ht="13.5" customHeight="1">
      <c r="A6" s="1170"/>
      <c r="B6" s="1053"/>
      <c r="C6" s="1588"/>
      <c r="D6" s="1588"/>
      <c r="E6" s="1157" t="s">
        <v>34</v>
      </c>
      <c r="F6" s="1158" t="s">
        <v>34</v>
      </c>
      <c r="G6" s="1157" t="s">
        <v>673</v>
      </c>
      <c r="H6" s="1158" t="s">
        <v>34</v>
      </c>
      <c r="I6" s="1159"/>
      <c r="J6" s="1158" t="s">
        <v>34</v>
      </c>
      <c r="K6" s="1160" t="s">
        <v>34</v>
      </c>
      <c r="L6" s="1161">
        <v>2014</v>
      </c>
      <c r="M6" s="1161" t="s">
        <v>34</v>
      </c>
      <c r="N6" s="1162"/>
      <c r="O6" s="1038"/>
      <c r="P6" s="1036"/>
      <c r="R6" s="1039"/>
      <c r="S6" s="1039"/>
      <c r="T6" s="1039"/>
      <c r="U6" s="1039"/>
      <c r="V6" s="1039"/>
    </row>
    <row r="7" spans="1:22">
      <c r="A7" s="1170"/>
      <c r="B7" s="1053"/>
      <c r="C7" s="1049"/>
      <c r="D7" s="1049"/>
      <c r="E7" s="1589" t="s">
        <v>713</v>
      </c>
      <c r="F7" s="1589"/>
      <c r="G7" s="1589" t="s">
        <v>714</v>
      </c>
      <c r="H7" s="1589"/>
      <c r="I7" s="1589" t="s">
        <v>715</v>
      </c>
      <c r="J7" s="1589"/>
      <c r="K7" s="1589" t="s">
        <v>716</v>
      </c>
      <c r="L7" s="1589"/>
      <c r="M7" s="1589" t="s">
        <v>713</v>
      </c>
      <c r="N7" s="1589"/>
      <c r="O7" s="1038"/>
      <c r="P7" s="1036"/>
      <c r="R7" s="1039"/>
      <c r="S7" s="1039"/>
      <c r="T7" s="1039"/>
      <c r="U7" s="1039"/>
      <c r="V7" s="1039"/>
    </row>
    <row r="8" spans="1:22" s="1052" customFormat="1" ht="20.25" customHeight="1">
      <c r="A8" s="1268"/>
      <c r="B8" s="1185"/>
      <c r="C8" s="1579" t="s">
        <v>2</v>
      </c>
      <c r="D8" s="1579"/>
      <c r="E8" s="1580">
        <v>10456.6</v>
      </c>
      <c r="F8" s="1580"/>
      <c r="G8" s="1580">
        <v>10443.799999999999</v>
      </c>
      <c r="H8" s="1580"/>
      <c r="I8" s="1580">
        <v>10428.4</v>
      </c>
      <c r="J8" s="1580"/>
      <c r="K8" s="1580">
        <v>10406.200000000001</v>
      </c>
      <c r="L8" s="1580"/>
      <c r="M8" s="1580">
        <v>10393.700000000001</v>
      </c>
      <c r="N8" s="1580"/>
      <c r="O8" s="1038"/>
      <c r="P8" s="1050"/>
      <c r="R8" s="1039"/>
      <c r="S8" s="1039"/>
      <c r="T8" s="1039"/>
      <c r="U8" s="1039"/>
      <c r="V8" s="1039"/>
    </row>
    <row r="9" spans="1:22" ht="14.25" customHeight="1">
      <c r="A9" s="1170"/>
      <c r="B9" s="1038"/>
      <c r="C9" s="816" t="s">
        <v>72</v>
      </c>
      <c r="D9" s="1053"/>
      <c r="E9" s="1590">
        <v>4975.8</v>
      </c>
      <c r="F9" s="1590"/>
      <c r="G9" s="1590">
        <v>4967.7</v>
      </c>
      <c r="H9" s="1590"/>
      <c r="I9" s="1590">
        <v>4957.5</v>
      </c>
      <c r="J9" s="1590"/>
      <c r="K9" s="1590">
        <v>4938.8</v>
      </c>
      <c r="L9" s="1590"/>
      <c r="M9" s="1590">
        <v>4929.8999999999996</v>
      </c>
      <c r="N9" s="1590"/>
      <c r="O9" s="1054"/>
      <c r="P9" s="1036"/>
      <c r="R9" s="1039"/>
      <c r="S9" s="1039"/>
      <c r="T9" s="1039"/>
      <c r="U9" s="1039"/>
      <c r="V9" s="1039"/>
    </row>
    <row r="10" spans="1:22" ht="14.25" customHeight="1">
      <c r="A10" s="1170"/>
      <c r="B10" s="1038"/>
      <c r="C10" s="816" t="s">
        <v>71</v>
      </c>
      <c r="D10" s="1053"/>
      <c r="E10" s="1590">
        <v>5480.8</v>
      </c>
      <c r="F10" s="1590"/>
      <c r="G10" s="1590">
        <v>5476.1</v>
      </c>
      <c r="H10" s="1590"/>
      <c r="I10" s="1590">
        <v>5470.9</v>
      </c>
      <c r="J10" s="1590"/>
      <c r="K10" s="1590">
        <v>5467.4</v>
      </c>
      <c r="L10" s="1590"/>
      <c r="M10" s="1590">
        <v>5463.9</v>
      </c>
      <c r="N10" s="1590"/>
      <c r="O10" s="1054"/>
      <c r="P10" s="1036"/>
      <c r="R10" s="1039"/>
      <c r="S10" s="1039"/>
      <c r="T10" s="1039"/>
      <c r="U10" s="1039"/>
      <c r="V10" s="1039"/>
    </row>
    <row r="11" spans="1:22" ht="18.75" customHeight="1">
      <c r="A11" s="1170"/>
      <c r="B11" s="1038"/>
      <c r="C11" s="816" t="s">
        <v>182</v>
      </c>
      <c r="D11" s="1055"/>
      <c r="E11" s="1590">
        <v>1539.8</v>
      </c>
      <c r="F11" s="1590"/>
      <c r="G11" s="1590">
        <v>1534.3</v>
      </c>
      <c r="H11" s="1590"/>
      <c r="I11" s="1590">
        <v>1529.7</v>
      </c>
      <c r="J11" s="1590"/>
      <c r="K11" s="1590">
        <v>1515.6</v>
      </c>
      <c r="L11" s="1590"/>
      <c r="M11" s="1590">
        <v>1507.4</v>
      </c>
      <c r="N11" s="1590"/>
      <c r="O11" s="1054"/>
      <c r="P11" s="1036"/>
      <c r="R11" s="1039"/>
      <c r="S11" s="1039"/>
      <c r="T11" s="1039"/>
      <c r="U11" s="1039"/>
      <c r="V11" s="1039"/>
    </row>
    <row r="12" spans="1:22" ht="14.25" customHeight="1">
      <c r="A12" s="1170"/>
      <c r="B12" s="1038"/>
      <c r="C12" s="816" t="s">
        <v>162</v>
      </c>
      <c r="D12" s="1053"/>
      <c r="E12" s="1590">
        <v>1115.5</v>
      </c>
      <c r="F12" s="1590"/>
      <c r="G12" s="1590">
        <v>1110.9000000000001</v>
      </c>
      <c r="H12" s="1590"/>
      <c r="I12" s="1590">
        <v>1105.4000000000001</v>
      </c>
      <c r="J12" s="1590"/>
      <c r="K12" s="1590">
        <v>1104.9000000000001</v>
      </c>
      <c r="L12" s="1590"/>
      <c r="M12" s="1590">
        <v>1103.5</v>
      </c>
      <c r="N12" s="1590"/>
      <c r="O12" s="1054"/>
      <c r="P12" s="1036"/>
      <c r="R12" s="1039"/>
      <c r="S12" s="1039"/>
      <c r="T12" s="1039"/>
      <c r="U12" s="1039"/>
      <c r="V12" s="1039"/>
    </row>
    <row r="13" spans="1:22" ht="14.25" customHeight="1">
      <c r="A13" s="1170"/>
      <c r="B13" s="1038"/>
      <c r="C13" s="816" t="s">
        <v>163</v>
      </c>
      <c r="D13" s="1053"/>
      <c r="E13" s="1590">
        <v>2907.8</v>
      </c>
      <c r="F13" s="1590"/>
      <c r="G13" s="1590">
        <v>2890.8</v>
      </c>
      <c r="H13" s="1590"/>
      <c r="I13" s="1590">
        <v>2872.3</v>
      </c>
      <c r="J13" s="1590"/>
      <c r="K13" s="1590">
        <v>2860.5</v>
      </c>
      <c r="L13" s="1590"/>
      <c r="M13" s="1590">
        <v>2845.5</v>
      </c>
      <c r="N13" s="1590"/>
      <c r="O13" s="1054"/>
      <c r="P13" s="1036"/>
      <c r="R13" s="1039"/>
      <c r="S13" s="1039"/>
      <c r="T13" s="1039"/>
      <c r="U13" s="1039"/>
      <c r="V13" s="1039"/>
    </row>
    <row r="14" spans="1:22" ht="14.25" customHeight="1">
      <c r="A14" s="1170"/>
      <c r="B14" s="1038"/>
      <c r="C14" s="816" t="s">
        <v>164</v>
      </c>
      <c r="D14" s="1053"/>
      <c r="E14" s="1590">
        <v>4893.5</v>
      </c>
      <c r="F14" s="1590"/>
      <c r="G14" s="1590">
        <v>4907.8</v>
      </c>
      <c r="H14" s="1590"/>
      <c r="I14" s="1590">
        <v>4921</v>
      </c>
      <c r="J14" s="1590"/>
      <c r="K14" s="1590">
        <v>4925.2</v>
      </c>
      <c r="L14" s="1590"/>
      <c r="M14" s="1590">
        <v>4937.3999999999996</v>
      </c>
      <c r="N14" s="1590"/>
      <c r="O14" s="1054"/>
      <c r="P14" s="1036"/>
      <c r="R14" s="1039"/>
      <c r="S14" s="1039"/>
      <c r="T14" s="1039"/>
      <c r="U14" s="1039"/>
      <c r="V14" s="1039"/>
    </row>
    <row r="15" spans="1:22" s="1052" customFormat="1" ht="20.25" customHeight="1">
      <c r="A15" s="1268"/>
      <c r="B15" s="1185"/>
      <c r="C15" s="1579" t="s">
        <v>181</v>
      </c>
      <c r="D15" s="1579"/>
      <c r="E15" s="1580">
        <v>5290.9</v>
      </c>
      <c r="F15" s="1580"/>
      <c r="G15" s="1580">
        <v>5289.3</v>
      </c>
      <c r="H15" s="1580"/>
      <c r="I15" s="1580">
        <v>5276.8</v>
      </c>
      <c r="J15" s="1580"/>
      <c r="K15" s="1580">
        <v>5215</v>
      </c>
      <c r="L15" s="1580"/>
      <c r="M15" s="1580">
        <v>5243.5</v>
      </c>
      <c r="N15" s="1580"/>
      <c r="O15" s="1056"/>
      <c r="P15" s="1050"/>
      <c r="R15" s="1269"/>
    </row>
    <row r="16" spans="1:22" ht="14.25" customHeight="1">
      <c r="A16" s="1170"/>
      <c r="B16" s="1038"/>
      <c r="C16" s="816" t="s">
        <v>72</v>
      </c>
      <c r="D16" s="1053"/>
      <c r="E16" s="1590">
        <v>2726.5</v>
      </c>
      <c r="F16" s="1590"/>
      <c r="G16" s="1590">
        <v>2729.6</v>
      </c>
      <c r="H16" s="1590"/>
      <c r="I16" s="1590">
        <v>2710.1</v>
      </c>
      <c r="J16" s="1590"/>
      <c r="K16" s="1590">
        <v>2676.4</v>
      </c>
      <c r="L16" s="1590"/>
      <c r="M16" s="1590">
        <v>2695.5</v>
      </c>
      <c r="N16" s="1590"/>
      <c r="O16" s="1054"/>
      <c r="P16" s="1036"/>
    </row>
    <row r="17" spans="1:23" ht="14.25" customHeight="1">
      <c r="A17" s="1170"/>
      <c r="B17" s="1038"/>
      <c r="C17" s="816" t="s">
        <v>71</v>
      </c>
      <c r="D17" s="1053"/>
      <c r="E17" s="1590">
        <v>2564.4</v>
      </c>
      <c r="F17" s="1590"/>
      <c r="G17" s="1590">
        <v>2559.6999999999998</v>
      </c>
      <c r="H17" s="1590"/>
      <c r="I17" s="1590">
        <v>2566.6999999999998</v>
      </c>
      <c r="J17" s="1590"/>
      <c r="K17" s="1590">
        <v>2538.6</v>
      </c>
      <c r="L17" s="1590"/>
      <c r="M17" s="1590">
        <v>2548</v>
      </c>
      <c r="N17" s="1590"/>
      <c r="O17" s="1054"/>
      <c r="P17" s="1036"/>
    </row>
    <row r="18" spans="1:23" ht="18.75" customHeight="1">
      <c r="A18" s="1170"/>
      <c r="B18" s="1038"/>
      <c r="C18" s="816" t="s">
        <v>162</v>
      </c>
      <c r="D18" s="1053"/>
      <c r="E18" s="1590">
        <v>377.9</v>
      </c>
      <c r="F18" s="1590"/>
      <c r="G18" s="1590">
        <v>407.3</v>
      </c>
      <c r="H18" s="1590"/>
      <c r="I18" s="1590">
        <v>383.2</v>
      </c>
      <c r="J18" s="1590"/>
      <c r="K18" s="1590">
        <v>377.9</v>
      </c>
      <c r="L18" s="1590"/>
      <c r="M18" s="1590">
        <v>363.4</v>
      </c>
      <c r="N18" s="1590"/>
      <c r="O18" s="1054"/>
      <c r="P18" s="1036"/>
    </row>
    <row r="19" spans="1:23" ht="14.25" customHeight="1">
      <c r="A19" s="1170"/>
      <c r="B19" s="1038"/>
      <c r="C19" s="816" t="s">
        <v>163</v>
      </c>
      <c r="D19" s="1053"/>
      <c r="E19" s="1590">
        <v>2608.9</v>
      </c>
      <c r="F19" s="1590"/>
      <c r="G19" s="1590">
        <v>2600</v>
      </c>
      <c r="H19" s="1590"/>
      <c r="I19" s="1590">
        <v>2609.5</v>
      </c>
      <c r="J19" s="1590"/>
      <c r="K19" s="1590">
        <v>2589.4</v>
      </c>
      <c r="L19" s="1590"/>
      <c r="M19" s="1590">
        <v>2591</v>
      </c>
      <c r="N19" s="1590"/>
      <c r="O19" s="1054"/>
      <c r="P19" s="1036"/>
    </row>
    <row r="20" spans="1:23" ht="14.25" customHeight="1">
      <c r="A20" s="1170"/>
      <c r="B20" s="1038"/>
      <c r="C20" s="816" t="s">
        <v>164</v>
      </c>
      <c r="D20" s="1053"/>
      <c r="E20" s="1590">
        <v>2304</v>
      </c>
      <c r="F20" s="1590"/>
      <c r="G20" s="1590">
        <v>2282</v>
      </c>
      <c r="H20" s="1590"/>
      <c r="I20" s="1590">
        <v>2284.1</v>
      </c>
      <c r="J20" s="1590"/>
      <c r="K20" s="1590">
        <v>2247.6</v>
      </c>
      <c r="L20" s="1590"/>
      <c r="M20" s="1590">
        <v>2289</v>
      </c>
      <c r="N20" s="1590"/>
      <c r="O20" s="1054"/>
      <c r="P20" s="1036"/>
    </row>
    <row r="21" spans="1:23" s="1059" customFormat="1" ht="20.25" customHeight="1">
      <c r="A21" s="1270"/>
      <c r="B21" s="1271"/>
      <c r="C21" s="1579" t="s">
        <v>498</v>
      </c>
      <c r="D21" s="1579"/>
      <c r="E21" s="1591">
        <v>59.3</v>
      </c>
      <c r="F21" s="1591"/>
      <c r="G21" s="1591">
        <v>59.4</v>
      </c>
      <c r="H21" s="1591"/>
      <c r="I21" s="1591">
        <v>59.3</v>
      </c>
      <c r="J21" s="1591"/>
      <c r="K21" s="1591">
        <v>58.7</v>
      </c>
      <c r="L21" s="1591"/>
      <c r="M21" s="1591">
        <v>59</v>
      </c>
      <c r="N21" s="1591"/>
      <c r="O21" s="1058"/>
      <c r="P21" s="1057"/>
    </row>
    <row r="22" spans="1:23" ht="14.25" customHeight="1">
      <c r="A22" s="1170"/>
      <c r="B22" s="1038"/>
      <c r="C22" s="816" t="s">
        <v>72</v>
      </c>
      <c r="D22" s="1053"/>
      <c r="E22" s="1590">
        <v>65.099999999999994</v>
      </c>
      <c r="F22" s="1590"/>
      <c r="G22" s="1590">
        <v>65.3</v>
      </c>
      <c r="H22" s="1590"/>
      <c r="I22" s="1590">
        <v>64.900000000000006</v>
      </c>
      <c r="J22" s="1590"/>
      <c r="K22" s="1590">
        <v>64.3</v>
      </c>
      <c r="L22" s="1590"/>
      <c r="M22" s="1590">
        <v>64.8</v>
      </c>
      <c r="N22" s="1590"/>
      <c r="O22" s="1054"/>
      <c r="P22" s="1036"/>
    </row>
    <row r="23" spans="1:23" ht="14.25" customHeight="1">
      <c r="A23" s="1170"/>
      <c r="B23" s="1038"/>
      <c r="C23" s="816" t="s">
        <v>71</v>
      </c>
      <c r="D23" s="1053"/>
      <c r="E23" s="1590">
        <v>54.2</v>
      </c>
      <c r="F23" s="1590"/>
      <c r="G23" s="1590">
        <v>54.1</v>
      </c>
      <c r="H23" s="1590"/>
      <c r="I23" s="1590">
        <v>54.3</v>
      </c>
      <c r="J23" s="1590"/>
      <c r="K23" s="1590">
        <v>53.7</v>
      </c>
      <c r="L23" s="1590"/>
      <c r="M23" s="1590">
        <v>53.9</v>
      </c>
      <c r="N23" s="1590"/>
      <c r="O23" s="1054"/>
      <c r="P23" s="1036"/>
    </row>
    <row r="24" spans="1:23" ht="18.75" customHeight="1">
      <c r="A24" s="1170"/>
      <c r="B24" s="1038"/>
      <c r="C24" s="816" t="s">
        <v>177</v>
      </c>
      <c r="D24" s="1053"/>
      <c r="E24" s="1590">
        <v>72.900000000000006</v>
      </c>
      <c r="F24" s="1590"/>
      <c r="G24" s="1590">
        <v>73.099999999999994</v>
      </c>
      <c r="H24" s="1590"/>
      <c r="I24" s="1590">
        <v>73.400000000000006</v>
      </c>
      <c r="J24" s="1590"/>
      <c r="K24" s="1590">
        <v>73</v>
      </c>
      <c r="L24" s="1590"/>
      <c r="M24" s="1590">
        <v>73.3</v>
      </c>
      <c r="N24" s="1590"/>
      <c r="O24" s="1054"/>
      <c r="P24" s="1036"/>
    </row>
    <row r="25" spans="1:23" ht="14.25" customHeight="1">
      <c r="A25" s="1170"/>
      <c r="B25" s="1038"/>
      <c r="C25" s="816" t="s">
        <v>162</v>
      </c>
      <c r="D25" s="1053"/>
      <c r="E25" s="1590">
        <v>33.9</v>
      </c>
      <c r="F25" s="1590"/>
      <c r="G25" s="1590">
        <v>36.700000000000003</v>
      </c>
      <c r="H25" s="1590"/>
      <c r="I25" s="1590">
        <v>34.700000000000003</v>
      </c>
      <c r="J25" s="1590"/>
      <c r="K25" s="1590">
        <v>34.200000000000003</v>
      </c>
      <c r="L25" s="1590"/>
      <c r="M25" s="1590">
        <v>32.9</v>
      </c>
      <c r="N25" s="1590"/>
      <c r="O25" s="1054"/>
      <c r="P25" s="1036"/>
    </row>
    <row r="26" spans="1:23" ht="14.25" customHeight="1">
      <c r="A26" s="1170"/>
      <c r="B26" s="1038"/>
      <c r="C26" s="816" t="s">
        <v>163</v>
      </c>
      <c r="D26" s="1038"/>
      <c r="E26" s="1592">
        <v>89.7</v>
      </c>
      <c r="F26" s="1592"/>
      <c r="G26" s="1592">
        <v>89.9</v>
      </c>
      <c r="H26" s="1592"/>
      <c r="I26" s="1592">
        <v>90.8</v>
      </c>
      <c r="J26" s="1592"/>
      <c r="K26" s="1592">
        <v>90.5</v>
      </c>
      <c r="L26" s="1592"/>
      <c r="M26" s="1592">
        <v>91.1</v>
      </c>
      <c r="N26" s="1592"/>
      <c r="O26" s="1054"/>
      <c r="P26" s="1036"/>
    </row>
    <row r="27" spans="1:23" ht="14.25" customHeight="1">
      <c r="A27" s="1170"/>
      <c r="B27" s="1038"/>
      <c r="C27" s="816" t="s">
        <v>164</v>
      </c>
      <c r="D27" s="1038"/>
      <c r="E27" s="1592">
        <v>47.1</v>
      </c>
      <c r="F27" s="1592"/>
      <c r="G27" s="1592">
        <v>46.5</v>
      </c>
      <c r="H27" s="1592"/>
      <c r="I27" s="1592">
        <v>46.4</v>
      </c>
      <c r="J27" s="1592"/>
      <c r="K27" s="1592">
        <v>45.6</v>
      </c>
      <c r="L27" s="1592"/>
      <c r="M27" s="1592">
        <v>46.4</v>
      </c>
      <c r="N27" s="1592"/>
      <c r="O27" s="1054"/>
      <c r="P27" s="1036"/>
    </row>
    <row r="28" spans="1:23" ht="13.5" customHeight="1">
      <c r="A28" s="1170"/>
      <c r="B28" s="1038"/>
      <c r="C28" s="817" t="s">
        <v>180</v>
      </c>
      <c r="D28" s="1038"/>
      <c r="E28" s="818"/>
      <c r="F28" s="818"/>
      <c r="G28" s="818"/>
      <c r="H28" s="818"/>
      <c r="I28" s="818"/>
      <c r="J28" s="818"/>
      <c r="K28" s="818"/>
      <c r="L28" s="818"/>
      <c r="M28" s="818"/>
      <c r="N28" s="818"/>
      <c r="O28" s="1054"/>
      <c r="P28" s="1036"/>
    </row>
    <row r="29" spans="1:23" s="948" customFormat="1" ht="15.75" customHeight="1" thickBot="1">
      <c r="A29" s="1272"/>
      <c r="B29" s="1186"/>
      <c r="C29" s="823"/>
      <c r="D29" s="820"/>
      <c r="E29" s="1070"/>
      <c r="F29" s="1070"/>
      <c r="G29" s="1070"/>
      <c r="H29" s="1070"/>
      <c r="I29" s="1070"/>
      <c r="J29" s="1070"/>
      <c r="K29" s="1070"/>
      <c r="L29" s="1070"/>
      <c r="M29" s="1582"/>
      <c r="N29" s="1582"/>
      <c r="O29" s="1062"/>
      <c r="P29" s="1065"/>
    </row>
    <row r="30" spans="1:23" s="948" customFormat="1" ht="13.5" customHeight="1" thickBot="1">
      <c r="A30" s="1272"/>
      <c r="B30" s="1186"/>
      <c r="C30" s="1595" t="s">
        <v>499</v>
      </c>
      <c r="D30" s="1596"/>
      <c r="E30" s="1596"/>
      <c r="F30" s="1596"/>
      <c r="G30" s="1596"/>
      <c r="H30" s="1596"/>
      <c r="I30" s="1596"/>
      <c r="J30" s="1596"/>
      <c r="K30" s="1596"/>
      <c r="L30" s="1596"/>
      <c r="M30" s="1596"/>
      <c r="N30" s="1597"/>
      <c r="O30" s="1062"/>
      <c r="P30" s="1065"/>
      <c r="R30" s="1273"/>
      <c r="S30" s="1273"/>
      <c r="T30" s="1273"/>
      <c r="U30" s="1273"/>
      <c r="V30" s="1273"/>
      <c r="W30" s="1273"/>
    </row>
    <row r="31" spans="1:23" s="948" customFormat="1" ht="3.75" customHeight="1">
      <c r="A31" s="1272"/>
      <c r="B31" s="1186"/>
      <c r="C31" s="1598" t="s">
        <v>165</v>
      </c>
      <c r="D31" s="1598"/>
      <c r="E31" s="1164"/>
      <c r="F31" s="1164"/>
      <c r="G31" s="1164"/>
      <c r="H31" s="1164"/>
      <c r="I31" s="1164"/>
      <c r="J31" s="1164"/>
      <c r="K31" s="1164"/>
      <c r="L31" s="1164"/>
      <c r="M31" s="1164"/>
      <c r="N31" s="1164"/>
      <c r="O31" s="1062"/>
      <c r="P31" s="1065"/>
      <c r="R31" s="1273"/>
      <c r="S31" s="1273"/>
      <c r="T31" s="1273"/>
      <c r="U31" s="1273"/>
      <c r="V31" s="1273"/>
      <c r="W31" s="1273"/>
    </row>
    <row r="32" spans="1:23" s="948" customFormat="1" ht="12.75" customHeight="1">
      <c r="A32" s="1272"/>
      <c r="B32" s="1186"/>
      <c r="C32" s="1599"/>
      <c r="D32" s="1599"/>
      <c r="E32" s="1589">
        <v>2009</v>
      </c>
      <c r="F32" s="1589"/>
      <c r="G32" s="1589">
        <v>2010</v>
      </c>
      <c r="H32" s="1589"/>
      <c r="I32" s="1600">
        <v>2011</v>
      </c>
      <c r="J32" s="1589"/>
      <c r="K32" s="1589">
        <v>2012</v>
      </c>
      <c r="L32" s="1589"/>
      <c r="M32" s="1589">
        <v>2013</v>
      </c>
      <c r="N32" s="1589"/>
      <c r="O32" s="1062"/>
      <c r="P32" s="1065"/>
      <c r="R32" s="1273"/>
      <c r="S32" s="1273"/>
      <c r="T32" s="1273"/>
      <c r="U32" s="1273"/>
      <c r="V32" s="1273"/>
      <c r="W32" s="1273"/>
    </row>
    <row r="33" spans="1:23" s="948" customFormat="1" ht="12.75" customHeight="1">
      <c r="A33" s="1272"/>
      <c r="B33" s="1186"/>
      <c r="C33" s="1049"/>
      <c r="D33" s="1049"/>
      <c r="E33" s="831" t="s">
        <v>166</v>
      </c>
      <c r="F33" s="831" t="s">
        <v>111</v>
      </c>
      <c r="G33" s="831" t="s">
        <v>166</v>
      </c>
      <c r="H33" s="831" t="s">
        <v>111</v>
      </c>
      <c r="I33" s="1274" t="s">
        <v>166</v>
      </c>
      <c r="J33" s="832" t="s">
        <v>111</v>
      </c>
      <c r="K33" s="832" t="s">
        <v>166</v>
      </c>
      <c r="L33" s="832" t="s">
        <v>111</v>
      </c>
      <c r="M33" s="832" t="s">
        <v>166</v>
      </c>
      <c r="N33" s="832" t="s">
        <v>111</v>
      </c>
      <c r="O33" s="1062"/>
      <c r="P33" s="1065"/>
      <c r="R33" s="1273"/>
      <c r="S33" s="1273"/>
      <c r="T33" s="1273"/>
      <c r="U33" s="1273"/>
      <c r="V33" s="1273"/>
      <c r="W33" s="1273"/>
    </row>
    <row r="34" spans="1:23" s="948" customFormat="1" ht="17.25" customHeight="1">
      <c r="A34" s="1272"/>
      <c r="B34" s="1186"/>
      <c r="C34" s="1579" t="s">
        <v>2</v>
      </c>
      <c r="D34" s="1579"/>
      <c r="E34" s="1275">
        <v>10565.7</v>
      </c>
      <c r="F34" s="1063">
        <f>+E34/E34*100</f>
        <v>100</v>
      </c>
      <c r="G34" s="1275">
        <v>10569.2</v>
      </c>
      <c r="H34" s="1063">
        <f>+G34/G34*100</f>
        <v>100</v>
      </c>
      <c r="I34" s="1276">
        <v>10553.2</v>
      </c>
      <c r="J34" s="1063">
        <f>+I34/I34*100</f>
        <v>100</v>
      </c>
      <c r="K34" s="1275">
        <v>10508</v>
      </c>
      <c r="L34" s="1063">
        <f>+K34/K34*100</f>
        <v>100</v>
      </c>
      <c r="M34" s="1063">
        <v>10449.299999999999</v>
      </c>
      <c r="N34" s="1063">
        <f>+M34/M34*100</f>
        <v>100</v>
      </c>
      <c r="O34" s="1062"/>
      <c r="P34" s="1065"/>
      <c r="R34" s="1273"/>
      <c r="S34" s="1273"/>
      <c r="T34" s="1273"/>
      <c r="U34" s="1273"/>
      <c r="V34" s="1273"/>
      <c r="W34" s="1273"/>
    </row>
    <row r="35" spans="1:23" s="948" customFormat="1" ht="14.25" customHeight="1">
      <c r="A35" s="1272"/>
      <c r="B35" s="1186"/>
      <c r="C35" s="1064"/>
      <c r="D35" s="820" t="s">
        <v>72</v>
      </c>
      <c r="E35" s="1277">
        <v>5063.7</v>
      </c>
      <c r="F35" s="1068">
        <f>+E35/E34*100</f>
        <v>47.925835486527149</v>
      </c>
      <c r="G35" s="1277">
        <v>5056.2</v>
      </c>
      <c r="H35" s="1068">
        <f>+G35/G34*100</f>
        <v>47.83900389811906</v>
      </c>
      <c r="I35" s="1278">
        <v>5038.7</v>
      </c>
      <c r="J35" s="1068">
        <f>+I35/I34*100</f>
        <v>47.745707463139134</v>
      </c>
      <c r="K35" s="1277">
        <v>5009</v>
      </c>
      <c r="L35" s="1068">
        <f>+K35/K34*100</f>
        <v>47.6684430909783</v>
      </c>
      <c r="M35" s="1068">
        <v>4971</v>
      </c>
      <c r="N35" s="1068">
        <f>+M35/M34*100</f>
        <v>47.572564669403697</v>
      </c>
      <c r="O35" s="1062"/>
      <c r="P35" s="1065"/>
      <c r="R35" s="1273"/>
      <c r="S35" s="1273"/>
      <c r="T35" s="1273"/>
      <c r="U35" s="1273"/>
      <c r="V35" s="1273"/>
      <c r="W35" s="1273"/>
    </row>
    <row r="36" spans="1:23" s="948" customFormat="1" ht="14.25" customHeight="1">
      <c r="A36" s="1272"/>
      <c r="B36" s="1186"/>
      <c r="C36" s="819"/>
      <c r="D36" s="820" t="s">
        <v>71</v>
      </c>
      <c r="E36" s="1277">
        <v>5502</v>
      </c>
      <c r="F36" s="1068">
        <f>+E36/E34*100</f>
        <v>52.074164513472844</v>
      </c>
      <c r="G36" s="1277">
        <v>5513</v>
      </c>
      <c r="H36" s="1068">
        <f>+G36/G34*100</f>
        <v>52.160996101880933</v>
      </c>
      <c r="I36" s="1278">
        <v>5514.5</v>
      </c>
      <c r="J36" s="1068">
        <f>+I36/I34*100</f>
        <v>52.254292536860859</v>
      </c>
      <c r="K36" s="1277">
        <v>5499</v>
      </c>
      <c r="L36" s="1068">
        <f>+K36/K34*100</f>
        <v>52.331556909021693</v>
      </c>
      <c r="M36" s="1068">
        <v>5478.3</v>
      </c>
      <c r="N36" s="1068">
        <f>+M36/M34*100</f>
        <v>52.427435330596317</v>
      </c>
      <c r="O36" s="1062"/>
      <c r="P36" s="1065"/>
      <c r="R36" s="1273"/>
      <c r="S36" s="1273"/>
      <c r="T36" s="1273"/>
      <c r="U36" s="1273"/>
      <c r="V36" s="1273"/>
      <c r="W36" s="1273"/>
    </row>
    <row r="37" spans="1:23" s="948" customFormat="1" ht="19.5" customHeight="1">
      <c r="A37" s="1272"/>
      <c r="B37" s="1186"/>
      <c r="C37" s="823" t="s">
        <v>182</v>
      </c>
      <c r="D37" s="819"/>
      <c r="E37" s="1279">
        <v>1624.5</v>
      </c>
      <c r="F37" s="1067">
        <f>+E37/E$34*100</f>
        <v>15.375223600897241</v>
      </c>
      <c r="G37" s="1279">
        <v>1603.8</v>
      </c>
      <c r="H37" s="1067">
        <f>+G37/G$34*100</f>
        <v>15.174279983347837</v>
      </c>
      <c r="I37" s="1280">
        <v>1582.7</v>
      </c>
      <c r="J37" s="1067">
        <f>+I37/I$34*100</f>
        <v>14.997346776333245</v>
      </c>
      <c r="K37" s="1279">
        <v>1560.5</v>
      </c>
      <c r="L37" s="1067">
        <f>+K37/K$34*100</f>
        <v>14.850590026646366</v>
      </c>
      <c r="M37" s="1067">
        <v>1537.4</v>
      </c>
      <c r="N37" s="1067">
        <f>+M37/M$34*100</f>
        <v>14.712947278765087</v>
      </c>
      <c r="O37" s="1062"/>
      <c r="P37" s="1065"/>
      <c r="R37" s="1273"/>
      <c r="S37" s="1273"/>
      <c r="T37" s="1273"/>
      <c r="U37" s="1273"/>
      <c r="V37" s="1273"/>
      <c r="W37" s="1273"/>
    </row>
    <row r="38" spans="1:23" s="948" customFormat="1" ht="14.25" customHeight="1">
      <c r="A38" s="1272"/>
      <c r="B38" s="1186"/>
      <c r="C38" s="823"/>
      <c r="D38" s="820" t="s">
        <v>72</v>
      </c>
      <c r="E38" s="1277">
        <v>833.1</v>
      </c>
      <c r="F38" s="1068">
        <f>+E38/E37*100</f>
        <v>51.283471837488456</v>
      </c>
      <c r="G38" s="1277">
        <v>820.8</v>
      </c>
      <c r="H38" s="1068">
        <f>+G38/G37*100</f>
        <v>51.178451178451176</v>
      </c>
      <c r="I38" s="1278">
        <v>809.7</v>
      </c>
      <c r="J38" s="1068">
        <f>+I38/I37*100</f>
        <v>51.159411132874197</v>
      </c>
      <c r="K38" s="1277">
        <v>798.6</v>
      </c>
      <c r="L38" s="1068">
        <f>+K38/K37*100</f>
        <v>51.175905158603008</v>
      </c>
      <c r="M38" s="1068">
        <v>787.1</v>
      </c>
      <c r="N38" s="1068">
        <f>+M38/M37*100</f>
        <v>51.196825809808765</v>
      </c>
      <c r="O38" s="1062"/>
      <c r="P38" s="1065"/>
      <c r="R38" s="1273"/>
      <c r="S38" s="1273"/>
      <c r="T38" s="1273"/>
      <c r="U38" s="1273"/>
      <c r="V38" s="1273"/>
      <c r="W38" s="1273"/>
    </row>
    <row r="39" spans="1:23" s="948" customFormat="1" ht="14.25" customHeight="1">
      <c r="A39" s="1272"/>
      <c r="B39" s="1186"/>
      <c r="C39" s="823"/>
      <c r="D39" s="820" t="s">
        <v>71</v>
      </c>
      <c r="E39" s="1277">
        <v>791.5</v>
      </c>
      <c r="F39" s="1068">
        <f>+E39/E37*100</f>
        <v>48.722683902739305</v>
      </c>
      <c r="G39" s="1277">
        <v>783</v>
      </c>
      <c r="H39" s="1068">
        <f>+G39/G37*100</f>
        <v>48.821548821548824</v>
      </c>
      <c r="I39" s="1278">
        <v>773</v>
      </c>
      <c r="J39" s="1068">
        <f>+I39/I37*100</f>
        <v>48.840588867125796</v>
      </c>
      <c r="K39" s="1277">
        <v>761.9</v>
      </c>
      <c r="L39" s="1068">
        <f>+K39/K37*100</f>
        <v>48.824094841396985</v>
      </c>
      <c r="M39" s="1068">
        <v>750.4</v>
      </c>
      <c r="N39" s="1068">
        <f>+M39/M37*100</f>
        <v>48.809678678288016</v>
      </c>
      <c r="O39" s="1062"/>
      <c r="P39" s="1065"/>
      <c r="R39" s="1273"/>
      <c r="S39" s="1273"/>
      <c r="T39" s="1273"/>
      <c r="U39" s="1273"/>
      <c r="V39" s="1273"/>
      <c r="W39" s="1273"/>
    </row>
    <row r="40" spans="1:23" s="948" customFormat="1" ht="19.5" customHeight="1">
      <c r="A40" s="1272"/>
      <c r="B40" s="1186"/>
      <c r="C40" s="823" t="s">
        <v>162</v>
      </c>
      <c r="D40" s="819"/>
      <c r="E40" s="1279">
        <v>1176.8</v>
      </c>
      <c r="F40" s="1067">
        <f>+E40/E$34*100</f>
        <v>11.137927444466527</v>
      </c>
      <c r="G40" s="1279">
        <v>1157.8</v>
      </c>
      <c r="H40" s="1067">
        <f>+G40/G$34*100</f>
        <v>10.954471483177533</v>
      </c>
      <c r="I40" s="1280">
        <v>1144.5999999999999</v>
      </c>
      <c r="J40" s="1067">
        <f>+I40/I$34*100</f>
        <v>10.845999317742484</v>
      </c>
      <c r="K40" s="1279">
        <v>1130.4000000000001</v>
      </c>
      <c r="L40" s="1067">
        <f>+K40/K$34*100</f>
        <v>10.757518081461745</v>
      </c>
      <c r="M40" s="1067">
        <v>1112.7</v>
      </c>
      <c r="N40" s="1067">
        <f>+M40/M$34*100</f>
        <v>10.648560190634781</v>
      </c>
      <c r="O40" s="1062"/>
      <c r="P40" s="1065"/>
      <c r="R40" s="1273"/>
      <c r="S40" s="1273"/>
      <c r="T40" s="1273"/>
      <c r="U40" s="1273"/>
      <c r="V40" s="1273"/>
      <c r="W40" s="1273"/>
    </row>
    <row r="41" spans="1:23" s="948" customFormat="1" ht="14.25" customHeight="1">
      <c r="A41" s="1272"/>
      <c r="B41" s="1186"/>
      <c r="C41" s="823"/>
      <c r="D41" s="820" t="s">
        <v>72</v>
      </c>
      <c r="E41" s="1277">
        <v>598.20000000000005</v>
      </c>
      <c r="F41" s="1068">
        <f>+E41/E40*100</f>
        <v>50.832766825288921</v>
      </c>
      <c r="G41" s="1277">
        <v>587.4</v>
      </c>
      <c r="H41" s="1068">
        <f>+G41/G40*100</f>
        <v>50.734150975988946</v>
      </c>
      <c r="I41" s="1278">
        <v>580.29999999999995</v>
      </c>
      <c r="J41" s="1068">
        <f>+I41/I40*100</f>
        <v>50.698934125458671</v>
      </c>
      <c r="K41" s="1277">
        <v>573</v>
      </c>
      <c r="L41" s="1068">
        <f>+K41/K40*100</f>
        <v>50.690021231422499</v>
      </c>
      <c r="M41" s="1068">
        <v>563.6</v>
      </c>
      <c r="N41" s="1068">
        <f>+M41/M40*100</f>
        <v>50.651568257391929</v>
      </c>
      <c r="O41" s="1062"/>
      <c r="P41" s="1065"/>
      <c r="R41" s="1273"/>
      <c r="S41" s="1273"/>
      <c r="T41" s="1273"/>
      <c r="U41" s="1273"/>
      <c r="V41" s="1273"/>
      <c r="W41" s="1273"/>
    </row>
    <row r="42" spans="1:23" s="948" customFormat="1" ht="14.25" customHeight="1">
      <c r="A42" s="1272"/>
      <c r="B42" s="1186"/>
      <c r="C42" s="823"/>
      <c r="D42" s="820" t="s">
        <v>71</v>
      </c>
      <c r="E42" s="1277">
        <v>578.6</v>
      </c>
      <c r="F42" s="1068">
        <f>+E42/E40*100</f>
        <v>49.167233174711086</v>
      </c>
      <c r="G42" s="1277">
        <v>570.4</v>
      </c>
      <c r="H42" s="1068">
        <f>+G42/G40*100</f>
        <v>49.265849024011054</v>
      </c>
      <c r="I42" s="1278">
        <v>564.29999999999995</v>
      </c>
      <c r="J42" s="1068">
        <f>+I42/I40*100</f>
        <v>49.301065874541322</v>
      </c>
      <c r="K42" s="1277">
        <v>557.4</v>
      </c>
      <c r="L42" s="1068">
        <f>+K42/K40*100</f>
        <v>49.309978768577487</v>
      </c>
      <c r="M42" s="1068">
        <v>549</v>
      </c>
      <c r="N42" s="1068">
        <f>+M42/M40*100</f>
        <v>49.339444594230244</v>
      </c>
      <c r="O42" s="1062"/>
      <c r="P42" s="1065"/>
      <c r="R42" s="1273"/>
      <c r="S42" s="1273"/>
      <c r="T42" s="1273"/>
      <c r="U42" s="1273"/>
      <c r="V42" s="1273"/>
      <c r="W42" s="1273"/>
    </row>
    <row r="43" spans="1:23" s="948" customFormat="1" ht="19.5" customHeight="1">
      <c r="A43" s="1272"/>
      <c r="B43" s="1186"/>
      <c r="C43" s="823" t="s">
        <v>500</v>
      </c>
      <c r="D43" s="819"/>
      <c r="E43" s="1279">
        <v>1523.1</v>
      </c>
      <c r="F43" s="1067">
        <f>+E43/E$34*100</f>
        <v>14.415514353048071</v>
      </c>
      <c r="G43" s="1279">
        <v>1470.4</v>
      </c>
      <c r="H43" s="1067">
        <f>+G43/G$34*100</f>
        <v>13.912122014911251</v>
      </c>
      <c r="I43" s="1280">
        <v>1413</v>
      </c>
      <c r="J43" s="1067">
        <f>+I43/I$34*100</f>
        <v>13.389303718303452</v>
      </c>
      <c r="K43" s="1279">
        <v>1352.2</v>
      </c>
      <c r="L43" s="1067">
        <f>+K43/K$34*100</f>
        <v>12.868290826037304</v>
      </c>
      <c r="M43" s="1067">
        <v>1292.5999999999999</v>
      </c>
      <c r="N43" s="1067">
        <f>+M43/M$34*100</f>
        <v>12.370206616711167</v>
      </c>
      <c r="O43" s="1062"/>
      <c r="P43" s="1065"/>
      <c r="R43" s="1273"/>
      <c r="S43" s="1273"/>
      <c r="T43" s="1273"/>
      <c r="U43" s="1273"/>
      <c r="V43" s="1273"/>
      <c r="W43" s="1273"/>
    </row>
    <row r="44" spans="1:23" s="948" customFormat="1" ht="14.25" customHeight="1">
      <c r="A44" s="1272"/>
      <c r="B44" s="1186"/>
      <c r="C44" s="823"/>
      <c r="D44" s="820" t="s">
        <v>72</v>
      </c>
      <c r="E44" s="1277">
        <v>754.4</v>
      </c>
      <c r="F44" s="1068">
        <f>+E44/E43*100</f>
        <v>49.530562668242403</v>
      </c>
      <c r="G44" s="1277">
        <v>724.9</v>
      </c>
      <c r="H44" s="1068">
        <f>+G44/G43*100</f>
        <v>49.29951033732317</v>
      </c>
      <c r="I44" s="1278">
        <v>695.1</v>
      </c>
      <c r="J44" s="1068">
        <f>+I44/I43*100</f>
        <v>49.193205944798301</v>
      </c>
      <c r="K44" s="1277">
        <v>664.3</v>
      </c>
      <c r="L44" s="1068">
        <f>+K44/K43*100</f>
        <v>49.127348025440021</v>
      </c>
      <c r="M44" s="1068">
        <v>634.4</v>
      </c>
      <c r="N44" s="1068">
        <f>+M44/M43*100</f>
        <v>49.079374903295687</v>
      </c>
      <c r="O44" s="1062"/>
      <c r="P44" s="1065"/>
      <c r="R44" s="1273"/>
      <c r="S44" s="1273"/>
      <c r="T44" s="1273"/>
      <c r="U44" s="1273"/>
      <c r="V44" s="1273"/>
      <c r="W44" s="1273"/>
    </row>
    <row r="45" spans="1:23" s="948" customFormat="1" ht="14.25" customHeight="1">
      <c r="A45" s="1272"/>
      <c r="B45" s="1186"/>
      <c r="C45" s="823"/>
      <c r="D45" s="820" t="s">
        <v>71</v>
      </c>
      <c r="E45" s="1277">
        <v>768.7</v>
      </c>
      <c r="F45" s="1068">
        <f>+E45/E43*100</f>
        <v>50.469437331757604</v>
      </c>
      <c r="G45" s="1277">
        <v>745.5</v>
      </c>
      <c r="H45" s="1068">
        <f>+G45/G43*100</f>
        <v>50.700489662676816</v>
      </c>
      <c r="I45" s="1278">
        <v>717.9</v>
      </c>
      <c r="J45" s="1068">
        <f>+I45/I43*100</f>
        <v>50.806794055201699</v>
      </c>
      <c r="K45" s="1277">
        <v>687.8</v>
      </c>
      <c r="L45" s="1068">
        <f>+K45/K43*100</f>
        <v>50.865256618843361</v>
      </c>
      <c r="M45" s="1068">
        <v>658.2</v>
      </c>
      <c r="N45" s="1068">
        <f>+M45/M43*100</f>
        <v>50.92062509670432</v>
      </c>
      <c r="O45" s="1062"/>
      <c r="P45" s="1065"/>
      <c r="R45" s="1273"/>
      <c r="S45" s="1273"/>
      <c r="T45" s="1273"/>
      <c r="U45" s="1273"/>
      <c r="V45" s="1273"/>
      <c r="W45" s="1273"/>
    </row>
    <row r="46" spans="1:23" s="948" customFormat="1" ht="19.5" customHeight="1">
      <c r="A46" s="1272"/>
      <c r="B46" s="1186"/>
      <c r="C46" s="823" t="s">
        <v>501</v>
      </c>
      <c r="D46" s="819"/>
      <c r="E46" s="1279">
        <v>1583</v>
      </c>
      <c r="F46" s="1067">
        <f>+E46/E$34*100</f>
        <v>14.98244318880907</v>
      </c>
      <c r="G46" s="1279">
        <v>1597.5</v>
      </c>
      <c r="H46" s="1067">
        <f>+G46/G$34*100</f>
        <v>15.114672822919426</v>
      </c>
      <c r="I46" s="1280">
        <v>1607.6</v>
      </c>
      <c r="J46" s="1067">
        <f>+I46/I$34*100</f>
        <v>15.233294166698249</v>
      </c>
      <c r="K46" s="1279">
        <v>1612</v>
      </c>
      <c r="L46" s="1067">
        <f>+K46/K$34*100</f>
        <v>15.340692805481538</v>
      </c>
      <c r="M46" s="1067">
        <v>1605.8</v>
      </c>
      <c r="N46" s="1067">
        <f>+M46/M$34*100</f>
        <v>15.367536581397797</v>
      </c>
      <c r="O46" s="1062"/>
      <c r="P46" s="1065"/>
      <c r="R46" s="1273"/>
      <c r="S46" s="1273"/>
      <c r="T46" s="1273"/>
      <c r="U46" s="1273"/>
      <c r="V46" s="1273"/>
      <c r="W46" s="1273"/>
    </row>
    <row r="47" spans="1:23" s="948" customFormat="1" ht="14.25" customHeight="1">
      <c r="A47" s="1272"/>
      <c r="B47" s="1186"/>
      <c r="C47" s="823"/>
      <c r="D47" s="820" t="s">
        <v>72</v>
      </c>
      <c r="E47" s="1277">
        <v>774.4</v>
      </c>
      <c r="F47" s="1068">
        <f>+E47/E46*100</f>
        <v>48.919772583701828</v>
      </c>
      <c r="G47" s="1277">
        <v>781.4</v>
      </c>
      <c r="H47" s="1068">
        <f>+G47/G46*100</f>
        <v>48.913928012519555</v>
      </c>
      <c r="I47" s="1278">
        <v>784.5</v>
      </c>
      <c r="J47" s="1068">
        <f>+I47/I46*100</f>
        <v>48.799452600149294</v>
      </c>
      <c r="K47" s="1277">
        <v>784.2</v>
      </c>
      <c r="L47" s="1068">
        <f>+K47/K46*100</f>
        <v>48.647642679900748</v>
      </c>
      <c r="M47" s="1068">
        <v>777.7</v>
      </c>
      <c r="N47" s="1068">
        <f>+M47/M46*100</f>
        <v>48.430688753269401</v>
      </c>
      <c r="O47" s="1062"/>
      <c r="P47" s="1065"/>
      <c r="R47" s="1273"/>
      <c r="S47" s="1273"/>
      <c r="T47" s="1273"/>
      <c r="U47" s="1273"/>
      <c r="V47" s="1273"/>
      <c r="W47" s="1273"/>
    </row>
    <row r="48" spans="1:23" s="948" customFormat="1" ht="14.25" customHeight="1">
      <c r="A48" s="1272"/>
      <c r="B48" s="1186"/>
      <c r="C48" s="823"/>
      <c r="D48" s="820" t="s">
        <v>71</v>
      </c>
      <c r="E48" s="1277">
        <v>808.6</v>
      </c>
      <c r="F48" s="1068">
        <f>+E48/E46*100</f>
        <v>51.080227416298172</v>
      </c>
      <c r="G48" s="1277">
        <v>816.1</v>
      </c>
      <c r="H48" s="1068">
        <f>+G48/G46*100</f>
        <v>51.086071987480445</v>
      </c>
      <c r="I48" s="1278">
        <v>823.1</v>
      </c>
      <c r="J48" s="1068">
        <f>+I48/I46*100</f>
        <v>51.200547399850713</v>
      </c>
      <c r="K48" s="1277">
        <v>827.7</v>
      </c>
      <c r="L48" s="1068">
        <f>+K48/K46*100</f>
        <v>51.346153846153854</v>
      </c>
      <c r="M48" s="1068">
        <v>828.1</v>
      </c>
      <c r="N48" s="1068">
        <f>+M48/M46*100</f>
        <v>51.569311246730607</v>
      </c>
      <c r="O48" s="1062"/>
      <c r="P48" s="1065"/>
      <c r="R48" s="1273"/>
      <c r="S48" s="1273"/>
      <c r="T48" s="1273"/>
      <c r="U48" s="1273"/>
      <c r="V48" s="1273"/>
      <c r="W48" s="1273"/>
    </row>
    <row r="49" spans="1:23" s="948" customFormat="1" ht="19.5" customHeight="1">
      <c r="A49" s="1272"/>
      <c r="B49" s="1186"/>
      <c r="C49" s="823" t="s">
        <v>502</v>
      </c>
      <c r="D49" s="819"/>
      <c r="E49" s="1279">
        <v>2746.1</v>
      </c>
      <c r="F49" s="1067">
        <f>+E49/E$34*100</f>
        <v>25.990705774345287</v>
      </c>
      <c r="G49" s="1279">
        <v>2786</v>
      </c>
      <c r="H49" s="1067">
        <f>+G49/G$34*100</f>
        <v>26.359610945010026</v>
      </c>
      <c r="I49" s="1280">
        <v>2813.6</v>
      </c>
      <c r="J49" s="1067">
        <f>+I49/I$34*100</f>
        <v>26.661107531364891</v>
      </c>
      <c r="K49" s="1279">
        <v>2835.4</v>
      </c>
      <c r="L49" s="1067">
        <f>+K49/K$34*100</f>
        <v>26.983250856490294</v>
      </c>
      <c r="M49" s="1067">
        <v>2847.8</v>
      </c>
      <c r="N49" s="1067">
        <f>+M49/M$34*100</f>
        <v>27.253500234465474</v>
      </c>
      <c r="O49" s="1062"/>
      <c r="P49" s="1065"/>
      <c r="R49" s="1273"/>
      <c r="S49" s="1273"/>
      <c r="T49" s="1273"/>
      <c r="U49" s="1273"/>
      <c r="V49" s="1273"/>
      <c r="W49" s="1273"/>
    </row>
    <row r="50" spans="1:23" s="948" customFormat="1" ht="14.25" customHeight="1">
      <c r="A50" s="1272"/>
      <c r="B50" s="1186"/>
      <c r="C50" s="823"/>
      <c r="D50" s="820" t="s">
        <v>72</v>
      </c>
      <c r="E50" s="1277">
        <v>1311.3</v>
      </c>
      <c r="F50" s="1068">
        <f>+E50/E49*100</f>
        <v>47.751356469174468</v>
      </c>
      <c r="G50" s="1277">
        <v>1332.3</v>
      </c>
      <c r="H50" s="1068">
        <f>+G50/G49*100</f>
        <v>47.821249102656139</v>
      </c>
      <c r="I50" s="1278">
        <v>1345</v>
      </c>
      <c r="J50" s="1068">
        <f>+I50/I49*100</f>
        <v>47.803525732158093</v>
      </c>
      <c r="K50" s="1277">
        <v>1354</v>
      </c>
      <c r="L50" s="1068">
        <f>+K50/K49*100</f>
        <v>47.753403399873037</v>
      </c>
      <c r="M50" s="1068">
        <v>1358</v>
      </c>
      <c r="N50" s="1068">
        <f>+M50/M49*100</f>
        <v>47.685933000912982</v>
      </c>
      <c r="O50" s="1062"/>
      <c r="P50" s="1065"/>
      <c r="R50" s="1273"/>
      <c r="S50" s="1273"/>
      <c r="T50" s="1273"/>
      <c r="U50" s="1273"/>
      <c r="V50" s="1273"/>
      <c r="W50" s="1273"/>
    </row>
    <row r="51" spans="1:23" s="948" customFormat="1" ht="14.25" customHeight="1">
      <c r="A51" s="1272"/>
      <c r="B51" s="1186"/>
      <c r="C51" s="823"/>
      <c r="D51" s="820" t="s">
        <v>71</v>
      </c>
      <c r="E51" s="1277">
        <v>1434.9</v>
      </c>
      <c r="F51" s="1068">
        <f>+E51/E49*100</f>
        <v>52.252285058810678</v>
      </c>
      <c r="G51" s="1277">
        <v>1453.7</v>
      </c>
      <c r="H51" s="1068">
        <f>+G51/G49*100</f>
        <v>52.178750897343861</v>
      </c>
      <c r="I51" s="1278">
        <v>1468.6</v>
      </c>
      <c r="J51" s="1068">
        <f>+I51/I49*100</f>
        <v>52.196474267841907</v>
      </c>
      <c r="K51" s="1277">
        <v>1481.4</v>
      </c>
      <c r="L51" s="1068">
        <f>+K51/K49*100</f>
        <v>52.246596600126971</v>
      </c>
      <c r="M51" s="1068">
        <v>1489.8</v>
      </c>
      <c r="N51" s="1068">
        <f>+M51/M49*100</f>
        <v>52.314066999087004</v>
      </c>
      <c r="O51" s="1062"/>
      <c r="P51" s="1065"/>
      <c r="R51" s="1273"/>
      <c r="S51" s="1273"/>
      <c r="T51" s="1273"/>
      <c r="U51" s="1273"/>
      <c r="V51" s="1273"/>
      <c r="W51" s="1273"/>
    </row>
    <row r="52" spans="1:23" s="948" customFormat="1" ht="19.5" customHeight="1">
      <c r="A52" s="1272"/>
      <c r="B52" s="1186"/>
      <c r="C52" s="823" t="s">
        <v>489</v>
      </c>
      <c r="D52" s="819"/>
      <c r="E52" s="1279">
        <v>1912.2</v>
      </c>
      <c r="F52" s="1067">
        <f>+E52/E$34*100</f>
        <v>18.098185638433801</v>
      </c>
      <c r="G52" s="1279">
        <v>1953.7</v>
      </c>
      <c r="H52" s="1067">
        <f>+G52/G$34*100</f>
        <v>18.484842750633916</v>
      </c>
      <c r="I52" s="1280">
        <v>1991.7</v>
      </c>
      <c r="J52" s="1067">
        <f>+I52/I$34*100</f>
        <v>18.872948489557668</v>
      </c>
      <c r="K52" s="1279">
        <v>2017.6</v>
      </c>
      <c r="L52" s="1067">
        <f>+K52/K$34*100</f>
        <v>19.200609059763988</v>
      </c>
      <c r="M52" s="1067">
        <v>2053</v>
      </c>
      <c r="N52" s="1067">
        <f>+M52/M$34*100</f>
        <v>19.647249098025707</v>
      </c>
      <c r="O52" s="1062"/>
      <c r="P52" s="1065"/>
      <c r="R52" s="1273"/>
      <c r="S52" s="1273"/>
      <c r="T52" s="1273"/>
      <c r="U52" s="1273"/>
      <c r="V52" s="1273"/>
      <c r="W52" s="1273"/>
    </row>
    <row r="53" spans="1:23" s="948" customFormat="1" ht="14.25" customHeight="1">
      <c r="A53" s="1272"/>
      <c r="B53" s="1186"/>
      <c r="C53" s="823"/>
      <c r="D53" s="820" t="s">
        <v>72</v>
      </c>
      <c r="E53" s="1277">
        <v>792.4</v>
      </c>
      <c r="F53" s="1068">
        <f>+E53/E52*100</f>
        <v>41.439180002091831</v>
      </c>
      <c r="G53" s="1277">
        <v>809.3</v>
      </c>
      <c r="H53" s="1068">
        <f>+G53/G52*100</f>
        <v>41.423964784767357</v>
      </c>
      <c r="I53" s="1278">
        <v>824</v>
      </c>
      <c r="J53" s="1068">
        <f>+I53/I52*100</f>
        <v>41.371692523974495</v>
      </c>
      <c r="K53" s="1277">
        <v>834.9</v>
      </c>
      <c r="L53" s="1068">
        <f>+K53/K52*100</f>
        <v>41.380848532910392</v>
      </c>
      <c r="M53" s="1068">
        <v>850.3</v>
      </c>
      <c r="N53" s="1068">
        <f>+M53/M52*100</f>
        <v>41.417437895762298</v>
      </c>
      <c r="O53" s="1062"/>
      <c r="P53" s="1065"/>
      <c r="S53" s="1281"/>
      <c r="T53" s="1282"/>
      <c r="U53" s="1283"/>
      <c r="V53" s="1284"/>
      <c r="W53" s="1284"/>
    </row>
    <row r="54" spans="1:23" s="948" customFormat="1" ht="14.25" customHeight="1">
      <c r="A54" s="1272"/>
      <c r="B54" s="1186"/>
      <c r="C54" s="823"/>
      <c r="D54" s="820" t="s">
        <v>71</v>
      </c>
      <c r="E54" s="1277">
        <v>1119.8</v>
      </c>
      <c r="F54" s="1068">
        <f>+E54/E52*100</f>
        <v>58.560819997908162</v>
      </c>
      <c r="G54" s="1277">
        <v>1144.4000000000001</v>
      </c>
      <c r="H54" s="1068">
        <f>+G54/G52*100</f>
        <v>58.576035215232636</v>
      </c>
      <c r="I54" s="1278">
        <v>1167.7</v>
      </c>
      <c r="J54" s="1068">
        <f>+I54/I52*100</f>
        <v>58.628307476025512</v>
      </c>
      <c r="K54" s="1277">
        <v>1182.7</v>
      </c>
      <c r="L54" s="1068">
        <f>+K54/K52*100</f>
        <v>58.619151467089615</v>
      </c>
      <c r="M54" s="1068">
        <v>1202.7</v>
      </c>
      <c r="N54" s="1068">
        <f>+M54/M52*100</f>
        <v>58.582562104237702</v>
      </c>
      <c r="O54" s="1062"/>
      <c r="P54" s="1065"/>
      <c r="S54" s="1281"/>
      <c r="T54" s="1282"/>
      <c r="U54" s="1283"/>
      <c r="V54" s="1284"/>
      <c r="W54" s="1284"/>
    </row>
    <row r="55" spans="1:23" s="948" customFormat="1" ht="13.5" customHeight="1">
      <c r="A55" s="1025"/>
      <c r="B55" s="1026"/>
      <c r="C55" s="1027" t="s">
        <v>503</v>
      </c>
      <c r="D55" s="1028"/>
      <c r="E55" s="1029"/>
      <c r="F55" s="1165"/>
      <c r="G55" s="1029"/>
      <c r="H55" s="1165"/>
      <c r="I55" s="1029"/>
      <c r="J55" s="1165"/>
      <c r="K55" s="1029"/>
      <c r="L55" s="1165"/>
      <c r="M55" s="1029"/>
      <c r="N55" s="1165"/>
      <c r="O55" s="1030"/>
      <c r="P55" s="1015"/>
      <c r="S55" s="1281"/>
      <c r="T55" s="1282"/>
      <c r="U55" s="1284"/>
      <c r="V55" s="1284"/>
    </row>
    <row r="56" spans="1:23" ht="13.5" customHeight="1">
      <c r="A56" s="1170"/>
      <c r="B56" s="1285"/>
      <c r="C56" s="1069" t="s">
        <v>479</v>
      </c>
      <c r="D56" s="1049"/>
      <c r="E56" s="1189"/>
      <c r="F56" s="1601"/>
      <c r="G56" s="1601"/>
      <c r="H56" s="1601"/>
      <c r="I56" s="1601"/>
      <c r="J56" s="1601"/>
      <c r="K56" s="1601"/>
      <c r="L56" s="1601"/>
      <c r="M56" s="1601"/>
      <c r="N56" s="1601"/>
      <c r="O56" s="1601"/>
      <c r="P56" s="1036"/>
      <c r="S56" s="1286"/>
      <c r="T56" s="1282"/>
      <c r="U56" s="1284"/>
      <c r="V56" s="1284"/>
    </row>
    <row r="57" spans="1:23" ht="13.5" customHeight="1">
      <c r="A57" s="1036"/>
      <c r="B57" s="821">
        <v>6</v>
      </c>
      <c r="C57" s="1593">
        <v>41913</v>
      </c>
      <c r="D57" s="1593"/>
      <c r="E57" s="1053"/>
      <c r="F57" s="1053"/>
      <c r="G57" s="1053"/>
      <c r="H57" s="1053"/>
      <c r="I57" s="1053"/>
      <c r="J57" s="1053"/>
      <c r="K57" s="1053"/>
      <c r="L57" s="1053"/>
      <c r="M57" s="1053"/>
      <c r="N57" s="1053"/>
      <c r="O57" s="1053"/>
      <c r="P57" s="1053"/>
      <c r="S57" s="1286"/>
      <c r="T57" s="1282"/>
      <c r="U57" s="1284"/>
      <c r="V57" s="1284"/>
    </row>
    <row r="58" spans="1:23">
      <c r="M58" s="1071"/>
      <c r="N58" s="1071"/>
      <c r="S58" s="948"/>
      <c r="T58" s="948"/>
      <c r="U58" s="948"/>
      <c r="V58" s="948"/>
    </row>
    <row r="59" spans="1:23">
      <c r="A59" s="1190"/>
      <c r="B59" s="1190"/>
      <c r="M59" s="1071"/>
      <c r="N59" s="1071"/>
    </row>
    <row r="60" spans="1:23">
      <c r="A60" s="1190"/>
      <c r="B60" s="1190"/>
      <c r="M60" s="1071"/>
      <c r="N60" s="1071"/>
    </row>
    <row r="61" spans="1:23" s="948" customFormat="1" ht="12" customHeight="1">
      <c r="A61" s="1203"/>
      <c r="B61" s="1190"/>
      <c r="C61" s="1040"/>
      <c r="D61" s="1040"/>
      <c r="E61" s="1040"/>
      <c r="F61" s="1040"/>
      <c r="G61" s="1040"/>
      <c r="H61" s="1040"/>
      <c r="I61" s="1040"/>
      <c r="J61" s="1040"/>
      <c r="K61" s="1040"/>
      <c r="L61" s="1040"/>
      <c r="M61" s="1071"/>
      <c r="N61" s="1071"/>
      <c r="O61" s="1030"/>
      <c r="P61" s="1015"/>
      <c r="S61" s="1040"/>
      <c r="T61" s="1040"/>
      <c r="U61" s="1040"/>
      <c r="V61" s="1040"/>
    </row>
    <row r="62" spans="1:23">
      <c r="A62" s="1190"/>
      <c r="B62" s="1190"/>
      <c r="K62" s="1039"/>
      <c r="L62" s="1039"/>
      <c r="M62" s="1072"/>
      <c r="N62" s="1072"/>
      <c r="O62" s="1039"/>
    </row>
    <row r="63" spans="1:23">
      <c r="K63" s="1039"/>
      <c r="L63" s="1039"/>
      <c r="M63" s="1072"/>
      <c r="N63" s="1072"/>
      <c r="O63" s="1039"/>
    </row>
    <row r="64" spans="1:23">
      <c r="K64" s="1039"/>
      <c r="L64" s="1039"/>
      <c r="M64" s="1039"/>
      <c r="N64" s="1039"/>
      <c r="O64" s="1039"/>
    </row>
    <row r="65" spans="11:15">
      <c r="K65" s="1039"/>
      <c r="L65" s="1039"/>
      <c r="M65" s="1039"/>
      <c r="N65" s="1039"/>
      <c r="O65" s="1039"/>
    </row>
    <row r="66" spans="11:15">
      <c r="K66" s="1039"/>
      <c r="L66" s="1039"/>
      <c r="M66" s="1039"/>
      <c r="N66" s="1039"/>
      <c r="O66" s="1039"/>
    </row>
    <row r="67" spans="11:15">
      <c r="K67" s="1039"/>
      <c r="L67" s="1039"/>
      <c r="M67" s="1039"/>
      <c r="N67" s="1039"/>
      <c r="O67" s="1039"/>
    </row>
    <row r="68" spans="11:15" ht="8.25" customHeight="1">
      <c r="K68" s="1039"/>
      <c r="L68" s="1039"/>
      <c r="M68" s="1039"/>
      <c r="N68" s="1039"/>
      <c r="O68" s="1039"/>
    </row>
    <row r="69" spans="11:15">
      <c r="K69" s="1039"/>
      <c r="L69" s="1039"/>
      <c r="M69" s="1039"/>
      <c r="N69" s="1039"/>
      <c r="O69" s="1039"/>
    </row>
    <row r="70" spans="11:15" ht="9" customHeight="1">
      <c r="K70" s="1039"/>
      <c r="L70" s="1039"/>
      <c r="M70" s="1039"/>
      <c r="N70" s="1039"/>
      <c r="O70" s="1073"/>
    </row>
    <row r="71" spans="11:15" ht="8.25" customHeight="1">
      <c r="K71" s="1039"/>
      <c r="L71" s="1039"/>
      <c r="M71" s="1594"/>
      <c r="N71" s="1594"/>
      <c r="O71" s="1594"/>
    </row>
    <row r="72" spans="11:15" ht="9.75" customHeight="1">
      <c r="K72" s="1039"/>
      <c r="L72" s="1039"/>
      <c r="M72" s="1039"/>
      <c r="N72" s="1039"/>
      <c r="O72" s="1039"/>
    </row>
    <row r="73" spans="11:15">
      <c r="K73" s="1039"/>
      <c r="L73" s="1039"/>
      <c r="M73" s="1039"/>
      <c r="N73" s="1039"/>
      <c r="O73" s="1039"/>
    </row>
  </sheetData>
  <mergeCells count="124">
    <mergeCell ref="C34:D34"/>
    <mergeCell ref="C57:D57"/>
    <mergeCell ref="M71:O71"/>
    <mergeCell ref="C30:N30"/>
    <mergeCell ref="C31:D32"/>
    <mergeCell ref="E32:F32"/>
    <mergeCell ref="G32:H32"/>
    <mergeCell ref="I32:J32"/>
    <mergeCell ref="K32:L32"/>
    <mergeCell ref="M32:N32"/>
    <mergeCell ref="F56:O56"/>
    <mergeCell ref="E27:F27"/>
    <mergeCell ref="G27:H27"/>
    <mergeCell ref="I27:J27"/>
    <mergeCell ref="K27:L27"/>
    <mergeCell ref="M27:N27"/>
    <mergeCell ref="M29:N29"/>
    <mergeCell ref="E25:F25"/>
    <mergeCell ref="G25:H25"/>
    <mergeCell ref="I25:J25"/>
    <mergeCell ref="K25:L25"/>
    <mergeCell ref="M25:N25"/>
    <mergeCell ref="E26:F26"/>
    <mergeCell ref="G26:H26"/>
    <mergeCell ref="I26:J26"/>
    <mergeCell ref="K26:L26"/>
    <mergeCell ref="M26:N26"/>
    <mergeCell ref="E23:F23"/>
    <mergeCell ref="G23:H23"/>
    <mergeCell ref="I23:J23"/>
    <mergeCell ref="K23:L23"/>
    <mergeCell ref="M23:N23"/>
    <mergeCell ref="E24:F24"/>
    <mergeCell ref="G24:H24"/>
    <mergeCell ref="I24:J24"/>
    <mergeCell ref="K24:L24"/>
    <mergeCell ref="M24:N24"/>
    <mergeCell ref="M21:N21"/>
    <mergeCell ref="E22:F22"/>
    <mergeCell ref="G22:H22"/>
    <mergeCell ref="I22:J22"/>
    <mergeCell ref="K22:L22"/>
    <mergeCell ref="M22:N22"/>
    <mergeCell ref="E20:F20"/>
    <mergeCell ref="G20:H20"/>
    <mergeCell ref="I20:J20"/>
    <mergeCell ref="K20:L20"/>
    <mergeCell ref="M20:N20"/>
    <mergeCell ref="C21:D21"/>
    <mergeCell ref="E21:F21"/>
    <mergeCell ref="G21:H21"/>
    <mergeCell ref="I21:J21"/>
    <mergeCell ref="K21:L21"/>
    <mergeCell ref="E18:F18"/>
    <mergeCell ref="G18:H18"/>
    <mergeCell ref="I18:J18"/>
    <mergeCell ref="K18:L18"/>
    <mergeCell ref="M18:N18"/>
    <mergeCell ref="E19:F19"/>
    <mergeCell ref="G19:H19"/>
    <mergeCell ref="I19:J19"/>
    <mergeCell ref="K19:L19"/>
    <mergeCell ref="M19:N19"/>
    <mergeCell ref="E16:F16"/>
    <mergeCell ref="G16:H16"/>
    <mergeCell ref="I16:J16"/>
    <mergeCell ref="K16:L16"/>
    <mergeCell ref="M16:N16"/>
    <mergeCell ref="E17:F17"/>
    <mergeCell ref="G17:H17"/>
    <mergeCell ref="I17:J17"/>
    <mergeCell ref="K17:L17"/>
    <mergeCell ref="M17:N17"/>
    <mergeCell ref="C15:D15"/>
    <mergeCell ref="E15:F15"/>
    <mergeCell ref="G15:H15"/>
    <mergeCell ref="I15:J15"/>
    <mergeCell ref="K15:L15"/>
    <mergeCell ref="M15:N15"/>
    <mergeCell ref="E13:F13"/>
    <mergeCell ref="G13:H13"/>
    <mergeCell ref="I13:J13"/>
    <mergeCell ref="K13:L13"/>
    <mergeCell ref="M13:N13"/>
    <mergeCell ref="E14:F14"/>
    <mergeCell ref="G14:H14"/>
    <mergeCell ref="I14:J14"/>
    <mergeCell ref="K14:L14"/>
    <mergeCell ref="M14:N14"/>
    <mergeCell ref="E11:F11"/>
    <mergeCell ref="G11:H11"/>
    <mergeCell ref="I11:J11"/>
    <mergeCell ref="K11:L11"/>
    <mergeCell ref="M11:N11"/>
    <mergeCell ref="E12:F12"/>
    <mergeCell ref="G12:H12"/>
    <mergeCell ref="I12:J12"/>
    <mergeCell ref="K12:L12"/>
    <mergeCell ref="M12:N12"/>
    <mergeCell ref="E9:F9"/>
    <mergeCell ref="G9:H9"/>
    <mergeCell ref="I9:J9"/>
    <mergeCell ref="K9:L9"/>
    <mergeCell ref="M9:N9"/>
    <mergeCell ref="E10:F10"/>
    <mergeCell ref="G10:H10"/>
    <mergeCell ref="I10:J10"/>
    <mergeCell ref="K10:L10"/>
    <mergeCell ref="M10:N10"/>
    <mergeCell ref="C8:D8"/>
    <mergeCell ref="E8:F8"/>
    <mergeCell ref="G8:H8"/>
    <mergeCell ref="I8:J8"/>
    <mergeCell ref="K8:L8"/>
    <mergeCell ref="M8:N8"/>
    <mergeCell ref="I1:N1"/>
    <mergeCell ref="M3:N3"/>
    <mergeCell ref="C4:N4"/>
    <mergeCell ref="C5:D6"/>
    <mergeCell ref="E7:F7"/>
    <mergeCell ref="G7:H7"/>
    <mergeCell ref="I7:J7"/>
    <mergeCell ref="K7:L7"/>
    <mergeCell ref="M7:N7"/>
  </mergeCells>
  <conditionalFormatting sqref="E7:N7 E32:N32">
    <cfRule type="cellIs" dxfId="17"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sheetPr>
    <tabColor theme="5"/>
  </sheetPr>
  <dimension ref="A1:V72"/>
  <sheetViews>
    <sheetView zoomScaleNormal="100" workbookViewId="0"/>
  </sheetViews>
  <sheetFormatPr defaultRowHeight="12.75"/>
  <cols>
    <col min="1" max="1" width="1" style="1040" customWidth="1"/>
    <col min="2" max="2" width="2.5703125" style="1040" customWidth="1"/>
    <col min="3" max="3" width="1" style="1040" customWidth="1"/>
    <col min="4" max="4" width="34" style="1040" customWidth="1"/>
    <col min="5" max="5" width="7.42578125" style="1040" customWidth="1"/>
    <col min="6" max="6" width="4.85546875" style="1040" customWidth="1"/>
    <col min="7" max="7" width="7.42578125" style="1040" customWidth="1"/>
    <col min="8" max="8" width="4.85546875" style="1040" customWidth="1"/>
    <col min="9" max="9" width="7.42578125" style="1040" customWidth="1"/>
    <col min="10" max="10" width="4.85546875" style="1040" customWidth="1"/>
    <col min="11" max="11" width="7.42578125" style="1040" customWidth="1"/>
    <col min="12" max="12" width="4.85546875" style="1040" customWidth="1"/>
    <col min="13" max="13" width="7.42578125" style="1040" customWidth="1"/>
    <col min="14" max="14" width="4.85546875" style="1040" customWidth="1"/>
    <col min="15" max="15" width="2.5703125" style="1040" customWidth="1"/>
    <col min="16" max="16" width="1" style="1040" customWidth="1"/>
    <col min="17" max="16384" width="9.140625" style="1040"/>
  </cols>
  <sheetData>
    <row r="1" spans="1:20" ht="13.5" customHeight="1">
      <c r="A1" s="1036"/>
      <c r="B1" s="1287"/>
      <c r="C1" s="1603" t="s">
        <v>339</v>
      </c>
      <c r="D1" s="1603"/>
      <c r="E1" s="1154"/>
      <c r="F1" s="1154"/>
      <c r="G1" s="1154"/>
      <c r="H1" s="1154"/>
      <c r="I1" s="1154"/>
      <c r="J1" s="1154"/>
      <c r="K1" s="1154"/>
      <c r="L1" s="1154"/>
      <c r="M1" s="1288"/>
      <c r="N1" s="1154"/>
      <c r="O1" s="1154"/>
      <c r="P1" s="1036"/>
    </row>
    <row r="2" spans="1:20" ht="9.75" customHeight="1">
      <c r="A2" s="1036"/>
      <c r="B2" s="1166"/>
      <c r="C2" s="1167"/>
      <c r="D2" s="1166"/>
      <c r="E2" s="1168"/>
      <c r="F2" s="1168"/>
      <c r="G2" s="1168"/>
      <c r="H2" s="1168"/>
      <c r="I2" s="1037"/>
      <c r="J2" s="1037"/>
      <c r="K2" s="1037"/>
      <c r="L2" s="1037"/>
      <c r="M2" s="1037"/>
      <c r="N2" s="1037"/>
      <c r="O2" s="1169"/>
      <c r="P2" s="1036"/>
    </row>
    <row r="3" spans="1:20" ht="9" customHeight="1" thickBot="1">
      <c r="A3" s="1036"/>
      <c r="B3" s="1038"/>
      <c r="C3" s="1060"/>
      <c r="D3" s="1038"/>
      <c r="E3" s="1038"/>
      <c r="F3" s="1038"/>
      <c r="G3" s="1038"/>
      <c r="H3" s="1038"/>
      <c r="I3" s="1038"/>
      <c r="J3" s="1038"/>
      <c r="K3" s="1038"/>
      <c r="L3" s="1038"/>
      <c r="M3" s="1582" t="s">
        <v>73</v>
      </c>
      <c r="N3" s="1582"/>
      <c r="O3" s="1170"/>
      <c r="P3" s="1036"/>
    </row>
    <row r="4" spans="1:20" s="1046" customFormat="1" ht="13.5" customHeight="1" thickBot="1">
      <c r="A4" s="1044"/>
      <c r="B4" s="1164"/>
      <c r="C4" s="1583" t="s">
        <v>167</v>
      </c>
      <c r="D4" s="1584"/>
      <c r="E4" s="1584"/>
      <c r="F4" s="1584"/>
      <c r="G4" s="1584"/>
      <c r="H4" s="1584"/>
      <c r="I4" s="1584"/>
      <c r="J4" s="1584"/>
      <c r="K4" s="1584"/>
      <c r="L4" s="1584"/>
      <c r="M4" s="1584"/>
      <c r="N4" s="1585"/>
      <c r="O4" s="1170"/>
      <c r="P4" s="1044"/>
    </row>
    <row r="5" spans="1:20" ht="3.75" customHeight="1">
      <c r="A5" s="1036"/>
      <c r="B5" s="1038"/>
      <c r="C5" s="1604" t="s">
        <v>161</v>
      </c>
      <c r="D5" s="1605"/>
      <c r="E5" s="1038"/>
      <c r="F5" s="1171"/>
      <c r="G5" s="1171"/>
      <c r="H5" s="1171"/>
      <c r="I5" s="1171"/>
      <c r="J5" s="1171"/>
      <c r="K5" s="1038"/>
      <c r="L5" s="1171"/>
      <c r="M5" s="1171"/>
      <c r="N5" s="1171"/>
      <c r="O5" s="1170"/>
      <c r="P5" s="1036"/>
      <c r="Q5" s="1046"/>
      <c r="R5" s="1046"/>
      <c r="S5" s="1046"/>
      <c r="T5" s="1046"/>
    </row>
    <row r="6" spans="1:20" ht="12.75" customHeight="1">
      <c r="A6" s="1036"/>
      <c r="B6" s="1038"/>
      <c r="C6" s="1605"/>
      <c r="D6" s="1605"/>
      <c r="E6" s="1157" t="s">
        <v>34</v>
      </c>
      <c r="F6" s="1158" t="s">
        <v>34</v>
      </c>
      <c r="G6" s="1157" t="s">
        <v>673</v>
      </c>
      <c r="H6" s="1158" t="s">
        <v>34</v>
      </c>
      <c r="I6" s="1159"/>
      <c r="J6" s="1158" t="s">
        <v>34</v>
      </c>
      <c r="K6" s="1160" t="s">
        <v>34</v>
      </c>
      <c r="L6" s="1161">
        <v>2014</v>
      </c>
      <c r="M6" s="1161" t="s">
        <v>34</v>
      </c>
      <c r="N6" s="1162"/>
      <c r="O6" s="1170"/>
      <c r="P6" s="1036"/>
      <c r="Q6" s="1046"/>
      <c r="R6" s="1046"/>
      <c r="S6" s="1046"/>
      <c r="T6" s="1046"/>
    </row>
    <row r="7" spans="1:20">
      <c r="A7" s="1036"/>
      <c r="B7" s="1038"/>
      <c r="C7" s="1172"/>
      <c r="D7" s="1172"/>
      <c r="E7" s="1589" t="s">
        <v>713</v>
      </c>
      <c r="F7" s="1589"/>
      <c r="G7" s="1589" t="s">
        <v>714</v>
      </c>
      <c r="H7" s="1589"/>
      <c r="I7" s="1589" t="s">
        <v>715</v>
      </c>
      <c r="J7" s="1589"/>
      <c r="K7" s="1589" t="s">
        <v>716</v>
      </c>
      <c r="L7" s="1589"/>
      <c r="M7" s="1589" t="s">
        <v>713</v>
      </c>
      <c r="N7" s="1589"/>
      <c r="O7" s="1173"/>
      <c r="P7" s="1036"/>
      <c r="Q7" s="1046"/>
      <c r="R7" s="1046"/>
      <c r="S7" s="1046"/>
      <c r="T7" s="1046"/>
    </row>
    <row r="8" spans="1:20" s="1052" customFormat="1" ht="16.5" customHeight="1">
      <c r="A8" s="1050"/>
      <c r="B8" s="1174"/>
      <c r="C8" s="1579" t="s">
        <v>13</v>
      </c>
      <c r="D8" s="1579"/>
      <c r="E8" s="1602">
        <v>4424.6000000000004</v>
      </c>
      <c r="F8" s="1602"/>
      <c r="G8" s="1602">
        <v>4469.3999999999996</v>
      </c>
      <c r="H8" s="1602"/>
      <c r="I8" s="1602">
        <v>4468.8999999999996</v>
      </c>
      <c r="J8" s="1602"/>
      <c r="K8" s="1602">
        <v>4426.8999999999996</v>
      </c>
      <c r="L8" s="1602"/>
      <c r="M8" s="1580">
        <v>4514.6000000000004</v>
      </c>
      <c r="N8" s="1580"/>
      <c r="O8" s="1175"/>
      <c r="P8" s="1050"/>
      <c r="Q8" s="1289"/>
      <c r="R8" s="1289"/>
      <c r="S8" s="1289"/>
      <c r="T8" s="1289"/>
    </row>
    <row r="9" spans="1:20" ht="12" customHeight="1">
      <c r="A9" s="1036"/>
      <c r="B9" s="1176"/>
      <c r="C9" s="816" t="s">
        <v>72</v>
      </c>
      <c r="D9" s="1053"/>
      <c r="E9" s="1606">
        <v>2281.6</v>
      </c>
      <c r="F9" s="1606"/>
      <c r="G9" s="1606">
        <v>2313.9</v>
      </c>
      <c r="H9" s="1606"/>
      <c r="I9" s="1606">
        <v>2309.3000000000002</v>
      </c>
      <c r="J9" s="1606"/>
      <c r="K9" s="1606">
        <v>2273.4</v>
      </c>
      <c r="L9" s="1606"/>
      <c r="M9" s="1607">
        <v>2332</v>
      </c>
      <c r="N9" s="1607"/>
      <c r="O9" s="1173"/>
      <c r="P9" s="1036"/>
    </row>
    <row r="10" spans="1:20" ht="12" customHeight="1">
      <c r="A10" s="1036"/>
      <c r="B10" s="1176"/>
      <c r="C10" s="816" t="s">
        <v>71</v>
      </c>
      <c r="D10" s="1053"/>
      <c r="E10" s="1606">
        <v>2143.1</v>
      </c>
      <c r="F10" s="1606"/>
      <c r="G10" s="1606">
        <v>2155.5</v>
      </c>
      <c r="H10" s="1606"/>
      <c r="I10" s="1606">
        <v>2159.6</v>
      </c>
      <c r="J10" s="1606"/>
      <c r="K10" s="1606">
        <v>2153.4</v>
      </c>
      <c r="L10" s="1606"/>
      <c r="M10" s="1607">
        <v>2182.6</v>
      </c>
      <c r="N10" s="1607"/>
      <c r="O10" s="1173"/>
      <c r="P10" s="1036"/>
    </row>
    <row r="11" spans="1:20" ht="17.25" customHeight="1">
      <c r="A11" s="1036"/>
      <c r="B11" s="1176"/>
      <c r="C11" s="816" t="s">
        <v>162</v>
      </c>
      <c r="D11" s="1053"/>
      <c r="E11" s="1606">
        <v>236.6</v>
      </c>
      <c r="F11" s="1606"/>
      <c r="G11" s="1606">
        <v>259</v>
      </c>
      <c r="H11" s="1606"/>
      <c r="I11" s="1606">
        <v>244.9</v>
      </c>
      <c r="J11" s="1606"/>
      <c r="K11" s="1606">
        <v>236.3</v>
      </c>
      <c r="L11" s="1606"/>
      <c r="M11" s="1607">
        <v>234.1</v>
      </c>
      <c r="N11" s="1607"/>
      <c r="O11" s="1173"/>
      <c r="P11" s="1036"/>
    </row>
    <row r="12" spans="1:20" ht="12" customHeight="1">
      <c r="A12" s="1036"/>
      <c r="B12" s="1176"/>
      <c r="C12" s="816" t="s">
        <v>163</v>
      </c>
      <c r="D12" s="1053"/>
      <c r="E12" s="1608">
        <v>2175</v>
      </c>
      <c r="F12" s="1608"/>
      <c r="G12" s="1608">
        <v>2195.5</v>
      </c>
      <c r="H12" s="1608"/>
      <c r="I12" s="1608">
        <v>2197.9</v>
      </c>
      <c r="J12" s="1608"/>
      <c r="K12" s="1608">
        <v>2204.6999999999998</v>
      </c>
      <c r="L12" s="1608"/>
      <c r="M12" s="1590">
        <v>2244.4</v>
      </c>
      <c r="N12" s="1590"/>
      <c r="O12" s="1173"/>
      <c r="P12" s="1036"/>
    </row>
    <row r="13" spans="1:20" ht="12" customHeight="1">
      <c r="A13" s="1036"/>
      <c r="B13" s="1176"/>
      <c r="C13" s="816" t="s">
        <v>164</v>
      </c>
      <c r="D13" s="1053"/>
      <c r="E13" s="1608">
        <v>2013</v>
      </c>
      <c r="F13" s="1608"/>
      <c r="G13" s="1608">
        <v>2014.9</v>
      </c>
      <c r="H13" s="1608"/>
      <c r="I13" s="1608">
        <v>2026.2</v>
      </c>
      <c r="J13" s="1608"/>
      <c r="K13" s="1608">
        <v>1985.9</v>
      </c>
      <c r="L13" s="1608"/>
      <c r="M13" s="1590">
        <v>2036.1</v>
      </c>
      <c r="N13" s="1590"/>
      <c r="O13" s="1173"/>
      <c r="P13" s="1036"/>
    </row>
    <row r="14" spans="1:20" ht="17.25" customHeight="1">
      <c r="A14" s="1036"/>
      <c r="B14" s="1176"/>
      <c r="C14" s="816" t="s">
        <v>417</v>
      </c>
      <c r="D14" s="1053"/>
      <c r="E14" s="1606">
        <v>483.4</v>
      </c>
      <c r="F14" s="1606"/>
      <c r="G14" s="1606">
        <v>467.7</v>
      </c>
      <c r="H14" s="1606"/>
      <c r="I14" s="1606">
        <v>422.4</v>
      </c>
      <c r="J14" s="1606"/>
      <c r="K14" s="1606">
        <v>392.1</v>
      </c>
      <c r="L14" s="1606"/>
      <c r="M14" s="1607">
        <v>408.6</v>
      </c>
      <c r="N14" s="1607"/>
      <c r="O14" s="1173"/>
      <c r="P14" s="1036"/>
    </row>
    <row r="15" spans="1:20" ht="12" customHeight="1">
      <c r="A15" s="1036"/>
      <c r="B15" s="1176"/>
      <c r="C15" s="816" t="s">
        <v>168</v>
      </c>
      <c r="D15" s="1053"/>
      <c r="E15" s="1608">
        <v>1053.2</v>
      </c>
      <c r="F15" s="1608"/>
      <c r="G15" s="1608">
        <v>1043.5999999999999</v>
      </c>
      <c r="H15" s="1608"/>
      <c r="I15" s="1608">
        <v>1041</v>
      </c>
      <c r="J15" s="1608"/>
      <c r="K15" s="1608">
        <v>1055.7</v>
      </c>
      <c r="L15" s="1608"/>
      <c r="M15" s="1590">
        <v>1073.9000000000001</v>
      </c>
      <c r="N15" s="1590"/>
      <c r="O15" s="1173"/>
      <c r="P15" s="1036"/>
    </row>
    <row r="16" spans="1:20" ht="12" customHeight="1">
      <c r="A16" s="1036"/>
      <c r="B16" s="1176"/>
      <c r="C16" s="816" t="s">
        <v>169</v>
      </c>
      <c r="D16" s="1053"/>
      <c r="E16" s="1608">
        <v>2888</v>
      </c>
      <c r="F16" s="1608"/>
      <c r="G16" s="1608">
        <v>2958.1</v>
      </c>
      <c r="H16" s="1608"/>
      <c r="I16" s="1608">
        <v>3005.5</v>
      </c>
      <c r="J16" s="1608"/>
      <c r="K16" s="1608">
        <v>2979.1</v>
      </c>
      <c r="L16" s="1608"/>
      <c r="M16" s="1590">
        <v>3032.1</v>
      </c>
      <c r="N16" s="1590"/>
      <c r="O16" s="1173"/>
      <c r="P16" s="1036"/>
    </row>
    <row r="17" spans="1:17" s="1180" customFormat="1" ht="17.25" customHeight="1">
      <c r="A17" s="1177"/>
      <c r="B17" s="1178"/>
      <c r="C17" s="816" t="s">
        <v>170</v>
      </c>
      <c r="D17" s="1053"/>
      <c r="E17" s="1608">
        <v>3768.7</v>
      </c>
      <c r="F17" s="1608"/>
      <c r="G17" s="1608">
        <v>3842.5</v>
      </c>
      <c r="H17" s="1608"/>
      <c r="I17" s="1608">
        <v>3843.7</v>
      </c>
      <c r="J17" s="1608"/>
      <c r="K17" s="1608">
        <v>3840.1</v>
      </c>
      <c r="L17" s="1608"/>
      <c r="M17" s="1590">
        <v>3923.1</v>
      </c>
      <c r="N17" s="1590"/>
      <c r="O17" s="1179"/>
      <c r="P17" s="1177"/>
    </row>
    <row r="18" spans="1:17" s="1180" customFormat="1" ht="12" customHeight="1">
      <c r="A18" s="1177"/>
      <c r="B18" s="1178"/>
      <c r="C18" s="816" t="s">
        <v>171</v>
      </c>
      <c r="D18" s="1053"/>
      <c r="E18" s="1608">
        <v>655.9</v>
      </c>
      <c r="F18" s="1608"/>
      <c r="G18" s="1608">
        <v>626.9</v>
      </c>
      <c r="H18" s="1608"/>
      <c r="I18" s="1608">
        <v>625.1</v>
      </c>
      <c r="J18" s="1608"/>
      <c r="K18" s="1608">
        <v>586.79999999999995</v>
      </c>
      <c r="L18" s="1608"/>
      <c r="M18" s="1590">
        <v>591.5</v>
      </c>
      <c r="N18" s="1590"/>
      <c r="O18" s="1179"/>
      <c r="P18" s="1177"/>
    </row>
    <row r="19" spans="1:17" ht="17.25" customHeight="1">
      <c r="A19" s="1036"/>
      <c r="B19" s="1176"/>
      <c r="C19" s="816" t="s">
        <v>172</v>
      </c>
      <c r="D19" s="1053"/>
      <c r="E19" s="1608">
        <v>3442.9</v>
      </c>
      <c r="F19" s="1608"/>
      <c r="G19" s="1608">
        <v>3467.8</v>
      </c>
      <c r="H19" s="1608"/>
      <c r="I19" s="1608">
        <v>3514.1</v>
      </c>
      <c r="J19" s="1608"/>
      <c r="K19" s="1608">
        <v>3512.9</v>
      </c>
      <c r="L19" s="1608"/>
      <c r="M19" s="1590">
        <v>3595.4</v>
      </c>
      <c r="N19" s="1590"/>
      <c r="O19" s="1173"/>
      <c r="P19" s="1036"/>
      <c r="Q19" s="1163"/>
    </row>
    <row r="20" spans="1:17" ht="12" customHeight="1">
      <c r="A20" s="1036"/>
      <c r="B20" s="1176"/>
      <c r="C20" s="1181"/>
      <c r="D20" s="1265" t="s">
        <v>173</v>
      </c>
      <c r="E20" s="1608">
        <v>2697.4</v>
      </c>
      <c r="F20" s="1608"/>
      <c r="G20" s="1608">
        <v>2717.6</v>
      </c>
      <c r="H20" s="1608"/>
      <c r="I20" s="1608">
        <v>2768.3</v>
      </c>
      <c r="J20" s="1608"/>
      <c r="K20" s="1608">
        <v>2781.4</v>
      </c>
      <c r="L20" s="1608"/>
      <c r="M20" s="1590">
        <v>2830.2</v>
      </c>
      <c r="N20" s="1590"/>
      <c r="O20" s="1173"/>
      <c r="P20" s="1036"/>
    </row>
    <row r="21" spans="1:17" ht="12" customHeight="1">
      <c r="A21" s="1036"/>
      <c r="B21" s="1176"/>
      <c r="C21" s="1181"/>
      <c r="D21" s="1265" t="s">
        <v>174</v>
      </c>
      <c r="E21" s="1608">
        <v>615.1</v>
      </c>
      <c r="F21" s="1608"/>
      <c r="G21" s="1608">
        <v>626.1</v>
      </c>
      <c r="H21" s="1608"/>
      <c r="I21" s="1608">
        <v>614.70000000000005</v>
      </c>
      <c r="J21" s="1608"/>
      <c r="K21" s="1608">
        <v>609.29999999999995</v>
      </c>
      <c r="L21" s="1608"/>
      <c r="M21" s="1590">
        <v>630.1</v>
      </c>
      <c r="N21" s="1590"/>
      <c r="O21" s="1173"/>
      <c r="P21" s="1036"/>
    </row>
    <row r="22" spans="1:17" ht="12" customHeight="1">
      <c r="A22" s="1036"/>
      <c r="B22" s="1176"/>
      <c r="C22" s="1181"/>
      <c r="D22" s="1265" t="s">
        <v>140</v>
      </c>
      <c r="E22" s="1608">
        <v>130.5</v>
      </c>
      <c r="F22" s="1608"/>
      <c r="G22" s="1608">
        <v>124</v>
      </c>
      <c r="H22" s="1608"/>
      <c r="I22" s="1608">
        <v>131.1</v>
      </c>
      <c r="J22" s="1608"/>
      <c r="K22" s="1608">
        <v>122.2</v>
      </c>
      <c r="L22" s="1608"/>
      <c r="M22" s="1590">
        <v>135.1</v>
      </c>
      <c r="N22" s="1590"/>
      <c r="O22" s="1173"/>
      <c r="P22" s="1036"/>
    </row>
    <row r="23" spans="1:17" ht="12" customHeight="1">
      <c r="A23" s="1036"/>
      <c r="B23" s="1176"/>
      <c r="C23" s="816" t="s">
        <v>175</v>
      </c>
      <c r="D23" s="1053"/>
      <c r="E23" s="1608">
        <v>950.3</v>
      </c>
      <c r="F23" s="1608"/>
      <c r="G23" s="1608">
        <v>968</v>
      </c>
      <c r="H23" s="1608"/>
      <c r="I23" s="1608">
        <v>928.4</v>
      </c>
      <c r="J23" s="1608"/>
      <c r="K23" s="1608">
        <v>891.4</v>
      </c>
      <c r="L23" s="1608"/>
      <c r="M23" s="1590">
        <v>895.6</v>
      </c>
      <c r="N23" s="1590"/>
      <c r="O23" s="1173"/>
      <c r="P23" s="1036"/>
    </row>
    <row r="24" spans="1:17" ht="12" customHeight="1">
      <c r="A24" s="1036"/>
      <c r="B24" s="1176"/>
      <c r="C24" s="816" t="s">
        <v>140</v>
      </c>
      <c r="D24" s="1053"/>
      <c r="E24" s="1608">
        <v>31.5</v>
      </c>
      <c r="F24" s="1608"/>
      <c r="G24" s="1608">
        <v>33.6</v>
      </c>
      <c r="H24" s="1608"/>
      <c r="I24" s="1608">
        <v>26.4</v>
      </c>
      <c r="J24" s="1608"/>
      <c r="K24" s="1608">
        <v>22.5</v>
      </c>
      <c r="L24" s="1608"/>
      <c r="M24" s="1590">
        <v>23.6</v>
      </c>
      <c r="N24" s="1590"/>
      <c r="O24" s="1173"/>
      <c r="P24" s="1036"/>
    </row>
    <row r="25" spans="1:17" ht="17.25" customHeight="1">
      <c r="A25" s="1036"/>
      <c r="B25" s="1176"/>
      <c r="C25" s="822" t="s">
        <v>176</v>
      </c>
      <c r="D25" s="822"/>
      <c r="E25" s="1613"/>
      <c r="F25" s="1613"/>
      <c r="G25" s="1613"/>
      <c r="H25" s="1613"/>
      <c r="I25" s="1613"/>
      <c r="J25" s="1613"/>
      <c r="K25" s="1613"/>
      <c r="L25" s="1613"/>
      <c r="M25" s="1614"/>
      <c r="N25" s="1614"/>
      <c r="O25" s="1173"/>
      <c r="P25" s="1036"/>
    </row>
    <row r="26" spans="1:17" s="948" customFormat="1" ht="14.25" customHeight="1">
      <c r="A26" s="1065"/>
      <c r="B26" s="1609" t="s">
        <v>177</v>
      </c>
      <c r="C26" s="1609"/>
      <c r="D26" s="1609"/>
      <c r="E26" s="1610">
        <v>60.4</v>
      </c>
      <c r="F26" s="1610"/>
      <c r="G26" s="1610">
        <v>61.2</v>
      </c>
      <c r="H26" s="1610"/>
      <c r="I26" s="1610">
        <v>61.6</v>
      </c>
      <c r="J26" s="1610"/>
      <c r="K26" s="1610">
        <v>61.5</v>
      </c>
      <c r="L26" s="1610"/>
      <c r="M26" s="1611">
        <v>62.6</v>
      </c>
      <c r="N26" s="1611"/>
      <c r="O26" s="1182"/>
      <c r="P26" s="1065"/>
    </row>
    <row r="27" spans="1:17" ht="12" customHeight="1">
      <c r="A27" s="1036"/>
      <c r="B27" s="1176"/>
      <c r="C27" s="819"/>
      <c r="D27" s="1265" t="s">
        <v>72</v>
      </c>
      <c r="E27" s="1612">
        <v>63.2</v>
      </c>
      <c r="F27" s="1612"/>
      <c r="G27" s="1612">
        <v>64.2</v>
      </c>
      <c r="H27" s="1612"/>
      <c r="I27" s="1612">
        <v>64.5</v>
      </c>
      <c r="J27" s="1612"/>
      <c r="K27" s="1612">
        <v>64.3</v>
      </c>
      <c r="L27" s="1612"/>
      <c r="M27" s="1592">
        <v>65.8</v>
      </c>
      <c r="N27" s="1592"/>
      <c r="O27" s="1173"/>
      <c r="P27" s="1036"/>
    </row>
    <row r="28" spans="1:17" ht="12" customHeight="1">
      <c r="A28" s="1036"/>
      <c r="B28" s="1176"/>
      <c r="C28" s="819"/>
      <c r="D28" s="1265" t="s">
        <v>71</v>
      </c>
      <c r="E28" s="1612">
        <v>57.7</v>
      </c>
      <c r="F28" s="1612"/>
      <c r="G28" s="1612">
        <v>58.4</v>
      </c>
      <c r="H28" s="1612"/>
      <c r="I28" s="1612">
        <v>58.8</v>
      </c>
      <c r="J28" s="1612"/>
      <c r="K28" s="1612">
        <v>58.9</v>
      </c>
      <c r="L28" s="1612"/>
      <c r="M28" s="1592">
        <v>59.6</v>
      </c>
      <c r="N28" s="1592"/>
      <c r="O28" s="1173"/>
      <c r="P28" s="1036"/>
    </row>
    <row r="29" spans="1:17" s="948" customFormat="1" ht="14.25" customHeight="1">
      <c r="A29" s="1065"/>
      <c r="B29" s="1609" t="s">
        <v>162</v>
      </c>
      <c r="C29" s="1609"/>
      <c r="D29" s="1609"/>
      <c r="E29" s="1610">
        <v>21.2</v>
      </c>
      <c r="F29" s="1610"/>
      <c r="G29" s="1610">
        <v>23.3</v>
      </c>
      <c r="H29" s="1610"/>
      <c r="I29" s="1610">
        <v>22.2</v>
      </c>
      <c r="J29" s="1610"/>
      <c r="K29" s="1610">
        <v>21.4</v>
      </c>
      <c r="L29" s="1610"/>
      <c r="M29" s="1611">
        <v>21.2</v>
      </c>
      <c r="N29" s="1611"/>
      <c r="O29" s="1182"/>
      <c r="P29" s="1065"/>
    </row>
    <row r="30" spans="1:17" ht="12" customHeight="1">
      <c r="A30" s="1036"/>
      <c r="B30" s="1176"/>
      <c r="C30" s="819"/>
      <c r="D30" s="1265" t="s">
        <v>72</v>
      </c>
      <c r="E30" s="1612">
        <v>22.9</v>
      </c>
      <c r="F30" s="1612"/>
      <c r="G30" s="1612">
        <v>23.8</v>
      </c>
      <c r="H30" s="1612"/>
      <c r="I30" s="1612">
        <v>23.1</v>
      </c>
      <c r="J30" s="1612"/>
      <c r="K30" s="1612">
        <v>21.9</v>
      </c>
      <c r="L30" s="1612"/>
      <c r="M30" s="1592">
        <v>21.2</v>
      </c>
      <c r="N30" s="1592"/>
      <c r="O30" s="1173"/>
      <c r="P30" s="1036"/>
    </row>
    <row r="31" spans="1:17" ht="12" customHeight="1">
      <c r="A31" s="1036"/>
      <c r="B31" s="1176"/>
      <c r="C31" s="819"/>
      <c r="D31" s="1265" t="s">
        <v>71</v>
      </c>
      <c r="E31" s="1612">
        <v>19.5</v>
      </c>
      <c r="F31" s="1612"/>
      <c r="G31" s="1612">
        <v>22.8</v>
      </c>
      <c r="H31" s="1612"/>
      <c r="I31" s="1612">
        <v>21.1</v>
      </c>
      <c r="J31" s="1612"/>
      <c r="K31" s="1612">
        <v>20.9</v>
      </c>
      <c r="L31" s="1612"/>
      <c r="M31" s="1592">
        <v>21.3</v>
      </c>
      <c r="N31" s="1592"/>
      <c r="O31" s="1173"/>
      <c r="P31" s="1036"/>
    </row>
    <row r="32" spans="1:17" s="948" customFormat="1" ht="14.25" customHeight="1">
      <c r="A32" s="1065"/>
      <c r="B32" s="1609" t="s">
        <v>178</v>
      </c>
      <c r="C32" s="1609"/>
      <c r="D32" s="1609"/>
      <c r="E32" s="1610">
        <v>47.1</v>
      </c>
      <c r="F32" s="1610"/>
      <c r="G32" s="1610">
        <v>47.2</v>
      </c>
      <c r="H32" s="1610"/>
      <c r="I32" s="1610">
        <v>47.8</v>
      </c>
      <c r="J32" s="1610"/>
      <c r="K32" s="1610">
        <v>47.6</v>
      </c>
      <c r="L32" s="1610"/>
      <c r="M32" s="1611">
        <v>47.8</v>
      </c>
      <c r="N32" s="1611"/>
      <c r="O32" s="1182"/>
      <c r="P32" s="1065"/>
    </row>
    <row r="33" spans="1:22" ht="12" customHeight="1">
      <c r="A33" s="1036"/>
      <c r="B33" s="1176"/>
      <c r="C33" s="819"/>
      <c r="D33" s="1265" t="s">
        <v>72</v>
      </c>
      <c r="E33" s="1612">
        <v>53.4</v>
      </c>
      <c r="F33" s="1612"/>
      <c r="G33" s="1612">
        <v>54.3</v>
      </c>
      <c r="H33" s="1612"/>
      <c r="I33" s="1612">
        <v>54.8</v>
      </c>
      <c r="J33" s="1612"/>
      <c r="K33" s="1612">
        <v>54.1</v>
      </c>
      <c r="L33" s="1612"/>
      <c r="M33" s="1592">
        <v>54.6</v>
      </c>
      <c r="N33" s="1592"/>
      <c r="O33" s="1173"/>
      <c r="P33" s="1036"/>
    </row>
    <row r="34" spans="1:22" ht="12" customHeight="1">
      <c r="A34" s="1036"/>
      <c r="B34" s="1176"/>
      <c r="C34" s="819"/>
      <c r="D34" s="1265" t="s">
        <v>71</v>
      </c>
      <c r="E34" s="1612">
        <v>41.3</v>
      </c>
      <c r="F34" s="1612"/>
      <c r="G34" s="1612">
        <v>40.9</v>
      </c>
      <c r="H34" s="1612"/>
      <c r="I34" s="1612">
        <v>41.5</v>
      </c>
      <c r="J34" s="1612"/>
      <c r="K34" s="1612">
        <v>41.7</v>
      </c>
      <c r="L34" s="1612"/>
      <c r="M34" s="1592">
        <v>41.8</v>
      </c>
      <c r="N34" s="1592"/>
      <c r="O34" s="1173"/>
      <c r="P34" s="1036"/>
    </row>
    <row r="35" spans="1:22" ht="17.25" customHeight="1">
      <c r="A35" s="1036"/>
      <c r="B35" s="1176"/>
      <c r="C35" s="1619" t="s">
        <v>179</v>
      </c>
      <c r="D35" s="1619"/>
      <c r="E35" s="1620"/>
      <c r="F35" s="1620"/>
      <c r="G35" s="1620"/>
      <c r="H35" s="1620"/>
      <c r="I35" s="1620"/>
      <c r="J35" s="1620"/>
      <c r="K35" s="1620"/>
      <c r="L35" s="1620"/>
      <c r="M35" s="1615"/>
      <c r="N35" s="1615"/>
      <c r="O35" s="1173"/>
      <c r="P35" s="1036"/>
    </row>
    <row r="36" spans="1:22" ht="12" customHeight="1">
      <c r="A36" s="1036"/>
      <c r="B36" s="1176"/>
      <c r="C36" s="1616" t="s">
        <v>177</v>
      </c>
      <c r="D36" s="1616"/>
      <c r="E36" s="1617">
        <f>+E28-E27</f>
        <v>-5.5</v>
      </c>
      <c r="F36" s="1617"/>
      <c r="G36" s="1617">
        <f>+G28-G27</f>
        <v>-5.8000000000000043</v>
      </c>
      <c r="H36" s="1617"/>
      <c r="I36" s="1617">
        <f>+I28-I27</f>
        <v>-5.7000000000000028</v>
      </c>
      <c r="J36" s="1617"/>
      <c r="K36" s="1617">
        <f>+K28-K27</f>
        <v>-5.3999999999999986</v>
      </c>
      <c r="L36" s="1617"/>
      <c r="M36" s="1618">
        <f>+M28-M27</f>
        <v>-6.1999999999999957</v>
      </c>
      <c r="N36" s="1618"/>
      <c r="O36" s="1173"/>
      <c r="P36" s="1036"/>
    </row>
    <row r="37" spans="1:22" ht="12" customHeight="1">
      <c r="A37" s="1036"/>
      <c r="B37" s="1176"/>
      <c r="C37" s="1616" t="s">
        <v>162</v>
      </c>
      <c r="D37" s="1616"/>
      <c r="E37" s="1617">
        <f>+E31-E30</f>
        <v>-3.3999999999999986</v>
      </c>
      <c r="F37" s="1617"/>
      <c r="G37" s="1617">
        <f>+G31-G30</f>
        <v>-1</v>
      </c>
      <c r="H37" s="1617"/>
      <c r="I37" s="1617">
        <f>+I31-I30</f>
        <v>-2</v>
      </c>
      <c r="J37" s="1617"/>
      <c r="K37" s="1617">
        <f>+K31-K30</f>
        <v>-1</v>
      </c>
      <c r="L37" s="1617"/>
      <c r="M37" s="1618">
        <f>+M31-M30</f>
        <v>0.10000000000000142</v>
      </c>
      <c r="N37" s="1618"/>
      <c r="O37" s="1173"/>
      <c r="P37" s="1036"/>
    </row>
    <row r="38" spans="1:22" ht="12" customHeight="1">
      <c r="A38" s="1036"/>
      <c r="B38" s="1176"/>
      <c r="C38" s="1616" t="s">
        <v>178</v>
      </c>
      <c r="D38" s="1616"/>
      <c r="E38" s="1617">
        <f>+E34-E33</f>
        <v>-12.100000000000001</v>
      </c>
      <c r="F38" s="1617"/>
      <c r="G38" s="1617">
        <f>+G34-G33</f>
        <v>-13.399999999999999</v>
      </c>
      <c r="H38" s="1617"/>
      <c r="I38" s="1617">
        <f>+I34-I33</f>
        <v>-13.299999999999997</v>
      </c>
      <c r="J38" s="1617"/>
      <c r="K38" s="1617">
        <f>+K34-K33</f>
        <v>-12.399999999999999</v>
      </c>
      <c r="L38" s="1617"/>
      <c r="M38" s="1618">
        <f>+M34-M33</f>
        <v>-12.800000000000004</v>
      </c>
      <c r="N38" s="1618"/>
      <c r="O38" s="1173"/>
      <c r="P38" s="1036"/>
    </row>
    <row r="39" spans="1:22" ht="11.25" customHeight="1" thickBot="1">
      <c r="A39" s="1036"/>
      <c r="B39" s="1176"/>
      <c r="C39" s="1265"/>
      <c r="D39" s="1265"/>
      <c r="E39" s="1183"/>
      <c r="F39" s="1183"/>
      <c r="G39" s="1183"/>
      <c r="H39" s="1183"/>
      <c r="I39" s="1183"/>
      <c r="J39" s="1183"/>
      <c r="K39" s="1183"/>
      <c r="L39" s="1183"/>
      <c r="M39" s="1184"/>
      <c r="N39" s="1184"/>
      <c r="O39" s="1173"/>
      <c r="P39" s="1036"/>
    </row>
    <row r="40" spans="1:22" s="1180" customFormat="1" ht="13.5" customHeight="1" thickBot="1">
      <c r="A40" s="1177"/>
      <c r="B40" s="1053"/>
      <c r="C40" s="1583" t="s">
        <v>504</v>
      </c>
      <c r="D40" s="1584"/>
      <c r="E40" s="1584"/>
      <c r="F40" s="1584"/>
      <c r="G40" s="1584"/>
      <c r="H40" s="1584"/>
      <c r="I40" s="1584"/>
      <c r="J40" s="1584"/>
      <c r="K40" s="1584"/>
      <c r="L40" s="1584"/>
      <c r="M40" s="1584"/>
      <c r="N40" s="1585"/>
      <c r="O40" s="1179"/>
      <c r="P40" s="1177"/>
      <c r="R40" s="1290"/>
      <c r="S40" s="1290"/>
      <c r="T40" s="1290"/>
      <c r="U40" s="1290"/>
      <c r="V40" s="1290"/>
    </row>
    <row r="41" spans="1:22" s="1180" customFormat="1" ht="3.75" customHeight="1">
      <c r="A41" s="1177"/>
      <c r="B41" s="1053"/>
      <c r="C41" s="1598" t="s">
        <v>165</v>
      </c>
      <c r="D41" s="1598"/>
      <c r="E41" s="1164"/>
      <c r="F41" s="1164"/>
      <c r="G41" s="1164"/>
      <c r="H41" s="1164"/>
      <c r="I41" s="1164"/>
      <c r="J41" s="1164"/>
      <c r="K41" s="1164"/>
      <c r="L41" s="1164"/>
      <c r="M41" s="1164"/>
      <c r="N41" s="1164"/>
      <c r="O41" s="1179"/>
      <c r="P41" s="1177"/>
      <c r="R41" s="1290"/>
      <c r="S41" s="1290"/>
      <c r="T41" s="1290"/>
      <c r="U41" s="1290"/>
      <c r="V41" s="1290"/>
    </row>
    <row r="42" spans="1:22" s="1180" customFormat="1" ht="12.75" customHeight="1">
      <c r="A42" s="1177"/>
      <c r="B42" s="1053"/>
      <c r="C42" s="1599"/>
      <c r="D42" s="1599"/>
      <c r="E42" s="1589">
        <f>+'6populacao1anual'!E32:F32</f>
        <v>2009</v>
      </c>
      <c r="F42" s="1589"/>
      <c r="G42" s="1589">
        <f>+'6populacao1anual'!G32:H32</f>
        <v>2010</v>
      </c>
      <c r="H42" s="1589"/>
      <c r="I42" s="1600">
        <f>+'6populacao1anual'!I32:J32</f>
        <v>2011</v>
      </c>
      <c r="J42" s="1589"/>
      <c r="K42" s="1589">
        <f>+'6populacao1anual'!K32:L32</f>
        <v>2012</v>
      </c>
      <c r="L42" s="1589"/>
      <c r="M42" s="1589">
        <f>+'6populacao1anual'!M32:N32</f>
        <v>2013</v>
      </c>
      <c r="N42" s="1589"/>
      <c r="O42" s="1179"/>
      <c r="P42" s="1177"/>
      <c r="R42" s="1290"/>
      <c r="S42" s="1290"/>
      <c r="T42" s="1290"/>
      <c r="U42" s="1290"/>
      <c r="V42" s="1290"/>
    </row>
    <row r="43" spans="1:22" s="1180" customFormat="1" ht="12.75" customHeight="1">
      <c r="A43" s="1177"/>
      <c r="B43" s="1053"/>
      <c r="C43" s="1049"/>
      <c r="D43" s="1049"/>
      <c r="E43" s="831" t="s">
        <v>166</v>
      </c>
      <c r="F43" s="831" t="s">
        <v>111</v>
      </c>
      <c r="G43" s="831" t="s">
        <v>166</v>
      </c>
      <c r="H43" s="831" t="s">
        <v>111</v>
      </c>
      <c r="I43" s="1274" t="s">
        <v>166</v>
      </c>
      <c r="J43" s="832" t="s">
        <v>111</v>
      </c>
      <c r="K43" s="832" t="s">
        <v>166</v>
      </c>
      <c r="L43" s="832" t="s">
        <v>111</v>
      </c>
      <c r="M43" s="832" t="s">
        <v>166</v>
      </c>
      <c r="N43" s="832" t="s">
        <v>111</v>
      </c>
      <c r="O43" s="1179"/>
      <c r="P43" s="1177"/>
      <c r="R43" s="1290"/>
      <c r="S43" s="1290"/>
      <c r="T43" s="1290"/>
      <c r="U43" s="1290"/>
      <c r="V43" s="1290"/>
    </row>
    <row r="44" spans="1:22" s="1180" customFormat="1" ht="15" customHeight="1">
      <c r="A44" s="1177"/>
      <c r="B44" s="1291"/>
      <c r="C44" s="1579" t="s">
        <v>13</v>
      </c>
      <c r="D44" s="1579"/>
      <c r="E44" s="1275">
        <v>4968.6000000000004</v>
      </c>
      <c r="F44" s="1292">
        <f>+E44/E44*100</f>
        <v>100</v>
      </c>
      <c r="G44" s="1275">
        <v>4898.3999999999996</v>
      </c>
      <c r="H44" s="1292">
        <f>+G44/G44*100</f>
        <v>100</v>
      </c>
      <c r="I44" s="1276">
        <v>4740.1000000000004</v>
      </c>
      <c r="J44" s="1292">
        <f>+I44/I44*100</f>
        <v>100</v>
      </c>
      <c r="K44" s="1275">
        <v>4546.8999999999996</v>
      </c>
      <c r="L44" s="1292">
        <f>+K44/K44*100</f>
        <v>100</v>
      </c>
      <c r="M44" s="1063">
        <v>4429.3999999999996</v>
      </c>
      <c r="N44" s="1293">
        <f>+M44/M44*100</f>
        <v>100</v>
      </c>
      <c r="O44" s="1179"/>
      <c r="P44" s="1177"/>
      <c r="R44" s="1290"/>
      <c r="S44" s="1290"/>
      <c r="T44" s="1290"/>
      <c r="U44" s="1290"/>
      <c r="V44" s="1290"/>
    </row>
    <row r="45" spans="1:22" s="1180" customFormat="1" ht="12.75" customHeight="1">
      <c r="A45" s="1177"/>
      <c r="B45" s="1053"/>
      <c r="C45" s="820"/>
      <c r="D45" s="1265" t="s">
        <v>72</v>
      </c>
      <c r="E45" s="1277">
        <v>2611.6999999999998</v>
      </c>
      <c r="F45" s="1294">
        <f>+E45/E44*100</f>
        <v>52.564102564102555</v>
      </c>
      <c r="G45" s="1277">
        <v>2569.3000000000002</v>
      </c>
      <c r="H45" s="1294">
        <f>+G45/G44*100</f>
        <v>52.45182100277642</v>
      </c>
      <c r="I45" s="1278">
        <v>2487.1999999999998</v>
      </c>
      <c r="J45" s="1294">
        <f>+I45/I44*100</f>
        <v>52.471466846690994</v>
      </c>
      <c r="K45" s="1277">
        <v>2357.3000000000002</v>
      </c>
      <c r="L45" s="1294">
        <f>+K45/K44*100</f>
        <v>51.844113571884151</v>
      </c>
      <c r="M45" s="1068">
        <v>2288.4</v>
      </c>
      <c r="N45" s="1295">
        <f>+M45/M44*100</f>
        <v>51.663882241387107</v>
      </c>
      <c r="O45" s="1179"/>
      <c r="P45" s="1177"/>
      <c r="R45" s="1290"/>
      <c r="S45" s="1290"/>
      <c r="T45" s="1290"/>
      <c r="U45" s="1290"/>
      <c r="V45" s="1290"/>
    </row>
    <row r="46" spans="1:22" s="1180" customFormat="1" ht="12.75" customHeight="1">
      <c r="A46" s="1177"/>
      <c r="B46" s="1053"/>
      <c r="C46" s="820"/>
      <c r="D46" s="1265" t="s">
        <v>71</v>
      </c>
      <c r="E46" s="1277">
        <v>2356.9</v>
      </c>
      <c r="F46" s="1294">
        <f>+E46/E44*100</f>
        <v>47.435897435897431</v>
      </c>
      <c r="G46" s="1277">
        <v>2329.1</v>
      </c>
      <c r="H46" s="1294">
        <f>+G46/G44*100</f>
        <v>47.54817899722358</v>
      </c>
      <c r="I46" s="1278">
        <v>2252.9</v>
      </c>
      <c r="J46" s="1294">
        <f>+I46/I44*100</f>
        <v>47.528533153308999</v>
      </c>
      <c r="K46" s="1277">
        <v>2189.6</v>
      </c>
      <c r="L46" s="1294">
        <f>+K46/K44*100</f>
        <v>48.155886428115863</v>
      </c>
      <c r="M46" s="1068">
        <v>2141</v>
      </c>
      <c r="N46" s="1295">
        <f>+M46/M44*100</f>
        <v>48.336117758612907</v>
      </c>
      <c r="O46" s="1179"/>
      <c r="P46" s="1177"/>
      <c r="R46" s="1290"/>
      <c r="S46" s="1290"/>
      <c r="T46" s="1290"/>
      <c r="U46" s="1290"/>
      <c r="V46" s="1290"/>
    </row>
    <row r="47" spans="1:22" s="1180" customFormat="1" ht="17.25" customHeight="1">
      <c r="A47" s="1177"/>
      <c r="B47" s="1053"/>
      <c r="C47" s="816" t="s">
        <v>162</v>
      </c>
      <c r="D47" s="823"/>
      <c r="E47" s="1279">
        <v>362.9</v>
      </c>
      <c r="F47" s="1296">
        <f>+E47/E$44*100</f>
        <v>7.3038682928792813</v>
      </c>
      <c r="G47" s="1279">
        <v>323</v>
      </c>
      <c r="H47" s="1296">
        <f>+G47/G$44*100</f>
        <v>6.5939898742446514</v>
      </c>
      <c r="I47" s="1280">
        <v>304.60000000000002</v>
      </c>
      <c r="J47" s="1296">
        <f>+I47/I$44*100</f>
        <v>6.4260247674099702</v>
      </c>
      <c r="K47" s="1279">
        <v>260.2</v>
      </c>
      <c r="L47" s="1296">
        <f>+K47/K$44*100</f>
        <v>5.7225802194902027</v>
      </c>
      <c r="M47" s="1067">
        <v>241.1</v>
      </c>
      <c r="N47" s="1297">
        <f>+M47/M$44*100</f>
        <v>5.443175147875559</v>
      </c>
      <c r="O47" s="1179"/>
      <c r="P47" s="1177"/>
      <c r="R47" s="1290"/>
      <c r="S47" s="1290"/>
      <c r="T47" s="1290"/>
      <c r="U47" s="1290"/>
      <c r="V47" s="1290"/>
    </row>
    <row r="48" spans="1:22" s="1180" customFormat="1" ht="12.75" customHeight="1">
      <c r="A48" s="1177"/>
      <c r="B48" s="1053"/>
      <c r="C48" s="819"/>
      <c r="D48" s="1298" t="s">
        <v>72</v>
      </c>
      <c r="E48" s="1277">
        <v>194.2</v>
      </c>
      <c r="F48" s="1294">
        <f>+E48/E47*100</f>
        <v>53.513364563240565</v>
      </c>
      <c r="G48" s="1277">
        <v>174.7</v>
      </c>
      <c r="H48" s="1294">
        <f>+G48/G47*100</f>
        <v>54.086687306501545</v>
      </c>
      <c r="I48" s="1278">
        <v>166.3</v>
      </c>
      <c r="J48" s="1294">
        <f>+I48/I47*100</f>
        <v>54.59619172685489</v>
      </c>
      <c r="K48" s="1277">
        <v>142</v>
      </c>
      <c r="L48" s="1294">
        <f>+K48/K47*100</f>
        <v>54.573405073020751</v>
      </c>
      <c r="M48" s="1068">
        <v>129.1</v>
      </c>
      <c r="N48" s="1295">
        <f>+M48/M47*100</f>
        <v>53.546246370800496</v>
      </c>
      <c r="O48" s="1179"/>
      <c r="P48" s="1177"/>
      <c r="R48" s="1290"/>
      <c r="S48" s="1290"/>
      <c r="T48" s="1290"/>
      <c r="U48" s="1290"/>
      <c r="V48" s="1290"/>
    </row>
    <row r="49" spans="1:22" s="1180" customFormat="1" ht="12.75" customHeight="1">
      <c r="A49" s="1177"/>
      <c r="B49" s="1053"/>
      <c r="C49" s="819"/>
      <c r="D49" s="1298" t="s">
        <v>71</v>
      </c>
      <c r="E49" s="1277">
        <v>168.7</v>
      </c>
      <c r="F49" s="1294">
        <f>+E49/E47*100</f>
        <v>46.486635436759435</v>
      </c>
      <c r="G49" s="1277">
        <v>148.30000000000001</v>
      </c>
      <c r="H49" s="1294">
        <f>+G49/G47*100</f>
        <v>45.913312693498455</v>
      </c>
      <c r="I49" s="1278">
        <v>138.19999999999999</v>
      </c>
      <c r="J49" s="1294">
        <f>+I49/I47*100</f>
        <v>45.370978332238991</v>
      </c>
      <c r="K49" s="1277">
        <v>118.2</v>
      </c>
      <c r="L49" s="1294">
        <f>+K49/K47*100</f>
        <v>45.426594926979256</v>
      </c>
      <c r="M49" s="1068">
        <v>112</v>
      </c>
      <c r="N49" s="1295">
        <f>+M49/M47*100</f>
        <v>46.453753629199504</v>
      </c>
      <c r="O49" s="1179"/>
      <c r="P49" s="1177"/>
      <c r="R49" s="1290"/>
      <c r="S49" s="1290"/>
      <c r="T49" s="1290"/>
      <c r="U49" s="1290"/>
      <c r="V49" s="1290"/>
    </row>
    <row r="50" spans="1:22" s="1180" customFormat="1" ht="17.25" customHeight="1">
      <c r="A50" s="1177"/>
      <c r="B50" s="1053"/>
      <c r="C50" s="816" t="s">
        <v>500</v>
      </c>
      <c r="D50" s="823"/>
      <c r="E50" s="1279">
        <v>1215.9000000000001</v>
      </c>
      <c r="F50" s="1296">
        <f>+E50/E$44*100</f>
        <v>24.471682163989854</v>
      </c>
      <c r="G50" s="1279">
        <v>1155.7</v>
      </c>
      <c r="H50" s="1296">
        <f>+G50/G$44*100</f>
        <v>23.593418259023359</v>
      </c>
      <c r="I50" s="1280">
        <v>1100.2</v>
      </c>
      <c r="J50" s="1296">
        <f>+I50/I$44*100</f>
        <v>23.210480791544484</v>
      </c>
      <c r="K50" s="1279">
        <v>1002</v>
      </c>
      <c r="L50" s="1296">
        <f>+K50/K$44*100</f>
        <v>22.036992236468805</v>
      </c>
      <c r="M50" s="1067">
        <v>941.7</v>
      </c>
      <c r="N50" s="1297">
        <f>+M50/M$44*100</f>
        <v>21.260215830586539</v>
      </c>
      <c r="O50" s="1299"/>
      <c r="P50" s="1177"/>
      <c r="R50" s="1290"/>
      <c r="S50" s="1290"/>
      <c r="T50" s="1290"/>
      <c r="U50" s="1290"/>
      <c r="V50" s="1290"/>
    </row>
    <row r="51" spans="1:22" s="1180" customFormat="1" ht="12.75" customHeight="1">
      <c r="A51" s="1177"/>
      <c r="B51" s="1053"/>
      <c r="C51" s="819"/>
      <c r="D51" s="1298" t="s">
        <v>72</v>
      </c>
      <c r="E51" s="1277">
        <v>630.4</v>
      </c>
      <c r="F51" s="1294">
        <f>+E51/E50*100</f>
        <v>51.846368944814536</v>
      </c>
      <c r="G51" s="1277">
        <v>597.29999999999995</v>
      </c>
      <c r="H51" s="1294">
        <f>+G51/G50*100</f>
        <v>51.682962706584746</v>
      </c>
      <c r="I51" s="1278">
        <v>556.6</v>
      </c>
      <c r="J51" s="1294">
        <f>+I51/I50*100</f>
        <v>50.59080167242319</v>
      </c>
      <c r="K51" s="1277">
        <v>502.7</v>
      </c>
      <c r="L51" s="1294">
        <f>+K51/K50*100</f>
        <v>50.169660678642714</v>
      </c>
      <c r="M51" s="1068">
        <v>471.3</v>
      </c>
      <c r="N51" s="1295">
        <f>+M51/M50*100</f>
        <v>50.047785919082507</v>
      </c>
      <c r="O51" s="1179"/>
      <c r="P51" s="1177"/>
      <c r="R51" s="1290"/>
      <c r="S51" s="1290"/>
      <c r="T51" s="1290"/>
      <c r="U51" s="1290"/>
      <c r="V51" s="1290"/>
    </row>
    <row r="52" spans="1:22" s="1180" customFormat="1" ht="12.75" customHeight="1">
      <c r="A52" s="1177"/>
      <c r="B52" s="1053"/>
      <c r="C52" s="819"/>
      <c r="D52" s="1298" t="s">
        <v>71</v>
      </c>
      <c r="E52" s="1277">
        <v>585.5</v>
      </c>
      <c r="F52" s="1294">
        <f>+E52/E50*100</f>
        <v>48.153631055185457</v>
      </c>
      <c r="G52" s="1277">
        <v>558.29999999999995</v>
      </c>
      <c r="H52" s="1294">
        <f>+G52/G50*100</f>
        <v>48.308384528856962</v>
      </c>
      <c r="I52" s="1278">
        <v>543.5</v>
      </c>
      <c r="J52" s="1294">
        <f>+I52/I50*100</f>
        <v>49.400109071077985</v>
      </c>
      <c r="K52" s="1277">
        <v>499.3</v>
      </c>
      <c r="L52" s="1294">
        <f>+K52/K50*100</f>
        <v>49.830339321357286</v>
      </c>
      <c r="M52" s="1068">
        <v>470.4</v>
      </c>
      <c r="N52" s="1295">
        <f>+M52/M50*100</f>
        <v>49.952214080917486</v>
      </c>
      <c r="O52" s="1179"/>
      <c r="P52" s="1177"/>
      <c r="R52" s="1290"/>
      <c r="S52" s="1290"/>
      <c r="T52" s="1290"/>
      <c r="U52" s="1290"/>
      <c r="V52" s="1290"/>
    </row>
    <row r="53" spans="1:22" s="1180" customFormat="1" ht="17.25" customHeight="1">
      <c r="A53" s="1177"/>
      <c r="B53" s="1053"/>
      <c r="C53" s="816" t="s">
        <v>501</v>
      </c>
      <c r="D53" s="823"/>
      <c r="E53" s="1279">
        <v>1300.5999999999999</v>
      </c>
      <c r="F53" s="1296">
        <f>+E53/E$44*100</f>
        <v>26.176387714849248</v>
      </c>
      <c r="G53" s="1279">
        <v>1307.4000000000001</v>
      </c>
      <c r="H53" s="1296">
        <f>+G53/G$44*100</f>
        <v>26.690347868691823</v>
      </c>
      <c r="I53" s="1280">
        <v>1300.2</v>
      </c>
      <c r="J53" s="1296">
        <f>+I53/I$44*100</f>
        <v>27.429801059049385</v>
      </c>
      <c r="K53" s="1279">
        <v>1265.8</v>
      </c>
      <c r="L53" s="1296">
        <f>+K53/K$44*100</f>
        <v>27.838747278365481</v>
      </c>
      <c r="M53" s="1067">
        <v>1240.3</v>
      </c>
      <c r="N53" s="1297">
        <f>+M53/M$44*100</f>
        <v>28.001535196640631</v>
      </c>
      <c r="O53" s="1179"/>
      <c r="P53" s="1177"/>
      <c r="R53" s="1290"/>
      <c r="S53" s="1290"/>
      <c r="T53" s="1290"/>
      <c r="U53" s="1290"/>
      <c r="V53" s="1290"/>
    </row>
    <row r="54" spans="1:22" s="1180" customFormat="1" ht="12.75" customHeight="1">
      <c r="A54" s="1177"/>
      <c r="B54" s="1053"/>
      <c r="C54" s="819"/>
      <c r="D54" s="1298" t="s">
        <v>72</v>
      </c>
      <c r="E54" s="1277">
        <v>668.4</v>
      </c>
      <c r="F54" s="1294">
        <f>+E54/E53*100</f>
        <v>51.391665385206828</v>
      </c>
      <c r="G54" s="1277">
        <v>678.6</v>
      </c>
      <c r="H54" s="1294">
        <f>+G54/G53*100</f>
        <v>51.904543368517665</v>
      </c>
      <c r="I54" s="1278">
        <v>664.5</v>
      </c>
      <c r="J54" s="1294">
        <f>+I54/I53*100</f>
        <v>51.107521919704659</v>
      </c>
      <c r="K54" s="1277">
        <v>637.5</v>
      </c>
      <c r="L54" s="1294">
        <f>+K54/K53*100</f>
        <v>50.363406541317744</v>
      </c>
      <c r="M54" s="1068">
        <v>617.9</v>
      </c>
      <c r="N54" s="1295">
        <f>+M54/M53*100</f>
        <v>49.818592276062247</v>
      </c>
      <c r="O54" s="1179"/>
      <c r="P54" s="1177"/>
      <c r="R54" s="1290"/>
      <c r="S54" s="1290"/>
      <c r="T54" s="1290"/>
      <c r="U54" s="1290"/>
      <c r="V54" s="1290"/>
    </row>
    <row r="55" spans="1:22" s="1180" customFormat="1" ht="12.75" customHeight="1">
      <c r="A55" s="1177"/>
      <c r="B55" s="1053"/>
      <c r="C55" s="819"/>
      <c r="D55" s="1298" t="s">
        <v>71</v>
      </c>
      <c r="E55" s="1277">
        <v>632.29999999999995</v>
      </c>
      <c r="F55" s="1294">
        <f>+E55/E53*100</f>
        <v>48.616023373827467</v>
      </c>
      <c r="G55" s="1277">
        <v>628.79999999999995</v>
      </c>
      <c r="H55" s="1294">
        <f>+G55/G53*100</f>
        <v>48.095456631482328</v>
      </c>
      <c r="I55" s="1278">
        <v>635.70000000000005</v>
      </c>
      <c r="J55" s="1294">
        <f>+I55/I53*100</f>
        <v>48.892478080295341</v>
      </c>
      <c r="K55" s="1277">
        <v>628.29999999999995</v>
      </c>
      <c r="L55" s="1294">
        <f>+K55/K53*100</f>
        <v>49.636593458682256</v>
      </c>
      <c r="M55" s="1068">
        <v>622.4</v>
      </c>
      <c r="N55" s="1295">
        <f>+M55/M53*100</f>
        <v>50.181407723937753</v>
      </c>
      <c r="O55" s="1179"/>
      <c r="P55" s="1177"/>
      <c r="R55" s="1290"/>
      <c r="S55" s="1290"/>
      <c r="T55" s="1290"/>
      <c r="U55" s="1290"/>
      <c r="V55" s="1290"/>
    </row>
    <row r="56" spans="1:22" s="1180" customFormat="1" ht="17.25" customHeight="1">
      <c r="A56" s="1177"/>
      <c r="B56" s="1053"/>
      <c r="C56" s="816" t="s">
        <v>502</v>
      </c>
      <c r="D56" s="823"/>
      <c r="E56" s="1279">
        <v>1765.6</v>
      </c>
      <c r="F56" s="1296"/>
      <c r="G56" s="1279">
        <v>1790.5</v>
      </c>
      <c r="H56" s="1296">
        <f>+G56/G$44*100</f>
        <v>36.552751918993955</v>
      </c>
      <c r="I56" s="1280">
        <v>1748.2</v>
      </c>
      <c r="J56" s="1296">
        <f>+I56/I$44*100</f>
        <v>36.881078458260376</v>
      </c>
      <c r="K56" s="1279">
        <v>1727.9</v>
      </c>
      <c r="L56" s="1296">
        <f>+K56/K$44*100</f>
        <v>38.001715454485478</v>
      </c>
      <c r="M56" s="1067">
        <v>1734.9</v>
      </c>
      <c r="N56" s="1297">
        <f>+M56/M$44*100</f>
        <v>39.167833115094602</v>
      </c>
      <c r="O56" s="1179"/>
      <c r="P56" s="1177"/>
      <c r="R56" s="1290"/>
      <c r="S56" s="1290"/>
      <c r="T56" s="1290"/>
      <c r="U56" s="1290"/>
      <c r="V56" s="1290"/>
    </row>
    <row r="57" spans="1:22" s="1180" customFormat="1" ht="12.75" customHeight="1">
      <c r="A57" s="1177"/>
      <c r="B57" s="1053"/>
      <c r="C57" s="819"/>
      <c r="D57" s="1298" t="s">
        <v>72</v>
      </c>
      <c r="E57" s="1277">
        <v>943</v>
      </c>
      <c r="F57" s="1294">
        <f>+E57/E56*100</f>
        <v>53.409605799728141</v>
      </c>
      <c r="G57" s="1277">
        <v>939.1</v>
      </c>
      <c r="H57" s="1294">
        <f>+G57/G56*100</f>
        <v>52.44903658196035</v>
      </c>
      <c r="I57" s="1278">
        <v>918.3</v>
      </c>
      <c r="J57" s="1294">
        <f>+I57/I56*100</f>
        <v>52.528314838119208</v>
      </c>
      <c r="K57" s="1277">
        <v>894.9</v>
      </c>
      <c r="L57" s="1294">
        <f>+K57/K56*100</f>
        <v>51.791191619885403</v>
      </c>
      <c r="M57" s="1068">
        <v>897.9</v>
      </c>
      <c r="N57" s="1295">
        <f>+M57/M56*100</f>
        <v>51.755144388725569</v>
      </c>
      <c r="O57" s="1179"/>
      <c r="P57" s="1177"/>
      <c r="R57" s="1290"/>
      <c r="S57" s="1290"/>
      <c r="T57" s="1290"/>
      <c r="U57" s="1290"/>
      <c r="V57" s="1290"/>
    </row>
    <row r="58" spans="1:22" s="1180" customFormat="1" ht="12.75" customHeight="1">
      <c r="A58" s="1177"/>
      <c r="B58" s="1053"/>
      <c r="C58" s="819"/>
      <c r="D58" s="1298" t="s">
        <v>71</v>
      </c>
      <c r="E58" s="1277">
        <v>822.5</v>
      </c>
      <c r="F58" s="1294">
        <f>+E58/E56*100</f>
        <v>46.584730403262348</v>
      </c>
      <c r="G58" s="1277">
        <v>851.4</v>
      </c>
      <c r="H58" s="1294">
        <f>+G58/G56*100</f>
        <v>47.550963418039657</v>
      </c>
      <c r="I58" s="1278">
        <v>830</v>
      </c>
      <c r="J58" s="1294">
        <f>+I58/I56*100</f>
        <v>47.477405331197801</v>
      </c>
      <c r="K58" s="1277">
        <v>833</v>
      </c>
      <c r="L58" s="1294">
        <f>+K58/K56*100</f>
        <v>48.20880838011459</v>
      </c>
      <c r="M58" s="1068">
        <v>837</v>
      </c>
      <c r="N58" s="1295">
        <f>+M58/M56*100</f>
        <v>48.244855611274424</v>
      </c>
      <c r="O58" s="1179"/>
      <c r="P58" s="1177"/>
      <c r="R58" s="1290"/>
      <c r="S58" s="1290"/>
      <c r="T58" s="1290"/>
      <c r="U58" s="1290"/>
      <c r="V58" s="1290"/>
    </row>
    <row r="59" spans="1:22" s="1180" customFormat="1" ht="17.25" customHeight="1">
      <c r="A59" s="1177"/>
      <c r="B59" s="1053"/>
      <c r="C59" s="816" t="s">
        <v>505</v>
      </c>
      <c r="D59" s="823"/>
      <c r="E59" s="1279">
        <v>323.7</v>
      </c>
      <c r="F59" s="1296">
        <f>+E59/E$44*100</f>
        <v>6.5149136577708004</v>
      </c>
      <c r="G59" s="1279">
        <v>321.89999999999998</v>
      </c>
      <c r="H59" s="1296">
        <f>+G59/G$44*100</f>
        <v>6.5715335619794217</v>
      </c>
      <c r="I59" s="1280">
        <v>286.89999999999998</v>
      </c>
      <c r="J59" s="1296">
        <f>+I59/I$44*100</f>
        <v>6.0526149237357849</v>
      </c>
      <c r="K59" s="1279">
        <v>291</v>
      </c>
      <c r="L59" s="1296">
        <f>+K59/K$44*100</f>
        <v>6.3999648111900429</v>
      </c>
      <c r="M59" s="1067">
        <v>271.39999999999998</v>
      </c>
      <c r="N59" s="1297">
        <f>+M59/M$44*100</f>
        <v>6.127240709802682</v>
      </c>
      <c r="O59" s="1179"/>
      <c r="P59" s="1177"/>
      <c r="R59" s="1290"/>
      <c r="S59" s="1290"/>
      <c r="T59" s="1290"/>
      <c r="U59" s="1290"/>
      <c r="V59" s="1290"/>
    </row>
    <row r="60" spans="1:22" s="1180" customFormat="1" ht="12.75" customHeight="1">
      <c r="A60" s="1177"/>
      <c r="B60" s="1053"/>
      <c r="C60" s="819"/>
      <c r="D60" s="1298" t="s">
        <v>72</v>
      </c>
      <c r="E60" s="1277">
        <v>175.8</v>
      </c>
      <c r="F60" s="1294">
        <f>+E60/E59*100</f>
        <v>54.30954587581094</v>
      </c>
      <c r="G60" s="1277">
        <v>179.6</v>
      </c>
      <c r="H60" s="1294">
        <f>+G60/G59*100</f>
        <v>55.793724759242004</v>
      </c>
      <c r="I60" s="1278">
        <v>181.5</v>
      </c>
      <c r="J60" s="1294">
        <f>+I60/I59*100</f>
        <v>63.262460787730923</v>
      </c>
      <c r="K60" s="1277">
        <v>180.2</v>
      </c>
      <c r="L60" s="1294">
        <f>+K60/K59*100</f>
        <v>61.924398625429546</v>
      </c>
      <c r="M60" s="1068">
        <v>172.2</v>
      </c>
      <c r="N60" s="1295">
        <f>+M60/M59*100</f>
        <v>63.448784082535006</v>
      </c>
      <c r="O60" s="1179"/>
      <c r="P60" s="1177"/>
      <c r="R60" s="1290"/>
      <c r="S60" s="1290"/>
      <c r="T60" s="1290"/>
      <c r="U60" s="1290"/>
      <c r="V60" s="1290"/>
    </row>
    <row r="61" spans="1:22" s="1180" customFormat="1" ht="12.75" customHeight="1">
      <c r="A61" s="1177"/>
      <c r="B61" s="1053"/>
      <c r="C61" s="819"/>
      <c r="D61" s="1298" t="s">
        <v>71</v>
      </c>
      <c r="E61" s="1277">
        <v>147.9</v>
      </c>
      <c r="F61" s="1294">
        <f>+E61/E59*100</f>
        <v>45.690454124189067</v>
      </c>
      <c r="G61" s="1277">
        <v>142.30000000000001</v>
      </c>
      <c r="H61" s="1294">
        <f>+G61/G59*100</f>
        <v>44.206275240758011</v>
      </c>
      <c r="I61" s="1278">
        <v>105.4</v>
      </c>
      <c r="J61" s="1294">
        <f>+I61/I59*100</f>
        <v>36.737539212269091</v>
      </c>
      <c r="K61" s="1277">
        <v>110.8</v>
      </c>
      <c r="L61" s="1294">
        <f>+K61/K59*100</f>
        <v>38.075601374570446</v>
      </c>
      <c r="M61" s="1068">
        <v>99.2</v>
      </c>
      <c r="N61" s="1295">
        <f>+M61/M59*100</f>
        <v>36.551215917465001</v>
      </c>
      <c r="O61" s="1179"/>
      <c r="P61" s="1177"/>
      <c r="R61" s="1290"/>
      <c r="S61" s="1290"/>
      <c r="T61" s="1290"/>
      <c r="U61" s="1290"/>
      <c r="V61" s="1290"/>
    </row>
    <row r="62" spans="1:22" s="948" customFormat="1" ht="13.5" customHeight="1">
      <c r="A62" s="1026"/>
      <c r="B62" s="1026"/>
      <c r="C62" s="1027" t="s">
        <v>503</v>
      </c>
      <c r="D62" s="1028"/>
      <c r="E62" s="1029"/>
      <c r="F62" s="1165"/>
      <c r="G62" s="1029"/>
      <c r="H62" s="1165"/>
      <c r="I62" s="1029"/>
      <c r="J62" s="1165"/>
      <c r="K62" s="1029"/>
      <c r="L62" s="1165"/>
      <c r="M62" s="1029"/>
      <c r="N62" s="1165"/>
      <c r="O62" s="1179"/>
      <c r="P62" s="1015"/>
      <c r="R62" s="1290"/>
      <c r="S62" s="1290"/>
      <c r="T62" s="1290"/>
      <c r="U62" s="1290"/>
      <c r="V62" s="1290"/>
    </row>
    <row r="63" spans="1:22" ht="13.5" customHeight="1">
      <c r="A63" s="1036"/>
      <c r="B63" s="1038"/>
      <c r="C63" s="1069" t="s">
        <v>479</v>
      </c>
      <c r="D63" s="1042"/>
      <c r="E63" s="1601"/>
      <c r="F63" s="1601"/>
      <c r="G63" s="1601"/>
      <c r="H63" s="1601"/>
      <c r="I63" s="1601"/>
      <c r="J63" s="1601"/>
      <c r="K63" s="1601"/>
      <c r="L63" s="1601"/>
      <c r="M63" s="1601"/>
      <c r="N63" s="1601"/>
      <c r="O63" s="1179"/>
      <c r="P63" s="1036"/>
    </row>
    <row r="64" spans="1:22" s="948" customFormat="1" ht="13.5" customHeight="1">
      <c r="A64" s="1065"/>
      <c r="B64" s="1186"/>
      <c r="C64" s="1186"/>
      <c r="D64" s="1186"/>
      <c r="E64" s="1038"/>
      <c r="F64" s="1038"/>
      <c r="G64" s="1038"/>
      <c r="H64" s="1038"/>
      <c r="I64" s="1038"/>
      <c r="J64" s="1038"/>
      <c r="K64" s="1621">
        <v>41913</v>
      </c>
      <c r="L64" s="1621"/>
      <c r="M64" s="1621"/>
      <c r="N64" s="1621"/>
      <c r="O64" s="1187">
        <v>7</v>
      </c>
      <c r="P64" s="1036"/>
    </row>
    <row r="68" spans="13:15" ht="8.25" customHeight="1"/>
    <row r="70" spans="13:15" ht="9" customHeight="1">
      <c r="O70" s="1188"/>
    </row>
    <row r="71" spans="13:15" ht="8.25" customHeight="1">
      <c r="M71" s="1622"/>
      <c r="N71" s="1622"/>
      <c r="O71" s="1622"/>
    </row>
    <row r="72" spans="13:15" ht="9.75" customHeight="1"/>
  </sheetData>
  <mergeCells count="183">
    <mergeCell ref="C44:D44"/>
    <mergeCell ref="K64:N64"/>
    <mergeCell ref="M71:O71"/>
    <mergeCell ref="C40:N40"/>
    <mergeCell ref="C41:D42"/>
    <mergeCell ref="E42:F42"/>
    <mergeCell ref="G42:H42"/>
    <mergeCell ref="I42:J42"/>
    <mergeCell ref="K42:L42"/>
    <mergeCell ref="M42:N42"/>
    <mergeCell ref="E63:N63"/>
    <mergeCell ref="C38:D38"/>
    <mergeCell ref="E38:F38"/>
    <mergeCell ref="G38:H38"/>
    <mergeCell ref="I38:J38"/>
    <mergeCell ref="K38:L38"/>
    <mergeCell ref="M38:N38"/>
    <mergeCell ref="C37:D37"/>
    <mergeCell ref="E37:F37"/>
    <mergeCell ref="G37:H37"/>
    <mergeCell ref="I37:J37"/>
    <mergeCell ref="K37:L37"/>
    <mergeCell ref="M37:N37"/>
    <mergeCell ref="M35:N35"/>
    <mergeCell ref="C36:D36"/>
    <mergeCell ref="E36:F36"/>
    <mergeCell ref="G36:H36"/>
    <mergeCell ref="I36:J36"/>
    <mergeCell ref="K36:L36"/>
    <mergeCell ref="M36:N36"/>
    <mergeCell ref="E34:F34"/>
    <mergeCell ref="G34:H34"/>
    <mergeCell ref="I34:J34"/>
    <mergeCell ref="K34:L34"/>
    <mergeCell ref="M34:N34"/>
    <mergeCell ref="C35:D35"/>
    <mergeCell ref="E35:F35"/>
    <mergeCell ref="G35:H35"/>
    <mergeCell ref="I35:J35"/>
    <mergeCell ref="K35:L35"/>
    <mergeCell ref="E33:F33"/>
    <mergeCell ref="G33:H33"/>
    <mergeCell ref="I33:J33"/>
    <mergeCell ref="K33:L33"/>
    <mergeCell ref="M33:N33"/>
    <mergeCell ref="E31:F31"/>
    <mergeCell ref="G31:H31"/>
    <mergeCell ref="I31:J31"/>
    <mergeCell ref="K31:L31"/>
    <mergeCell ref="M31:N31"/>
    <mergeCell ref="B32:D32"/>
    <mergeCell ref="E32:F32"/>
    <mergeCell ref="G32:H32"/>
    <mergeCell ref="I32:J32"/>
    <mergeCell ref="K32:L32"/>
    <mergeCell ref="M29:N29"/>
    <mergeCell ref="E30:F30"/>
    <mergeCell ref="G30:H30"/>
    <mergeCell ref="I30:J30"/>
    <mergeCell ref="K30:L30"/>
    <mergeCell ref="M30:N30"/>
    <mergeCell ref="M32:N32"/>
    <mergeCell ref="E28:F28"/>
    <mergeCell ref="G28:H28"/>
    <mergeCell ref="I28:J28"/>
    <mergeCell ref="K28:L28"/>
    <mergeCell ref="M28:N28"/>
    <mergeCell ref="B29:D29"/>
    <mergeCell ref="E29:F29"/>
    <mergeCell ref="G29:H29"/>
    <mergeCell ref="I29:J29"/>
    <mergeCell ref="K29:L29"/>
    <mergeCell ref="M26:N26"/>
    <mergeCell ref="E27:F27"/>
    <mergeCell ref="G27:H27"/>
    <mergeCell ref="I27:J27"/>
    <mergeCell ref="K27:L27"/>
    <mergeCell ref="M27:N27"/>
    <mergeCell ref="E25:F25"/>
    <mergeCell ref="G25:H25"/>
    <mergeCell ref="I25:J25"/>
    <mergeCell ref="K25:L25"/>
    <mergeCell ref="M25:N25"/>
    <mergeCell ref="B26:D26"/>
    <mergeCell ref="E26:F26"/>
    <mergeCell ref="G26:H26"/>
    <mergeCell ref="I26:J26"/>
    <mergeCell ref="K26:L26"/>
    <mergeCell ref="E23:F23"/>
    <mergeCell ref="G23:H23"/>
    <mergeCell ref="I23:J23"/>
    <mergeCell ref="K23:L23"/>
    <mergeCell ref="M23:N23"/>
    <mergeCell ref="E24:F24"/>
    <mergeCell ref="G24:H24"/>
    <mergeCell ref="I24:J24"/>
    <mergeCell ref="K24:L24"/>
    <mergeCell ref="M24:N24"/>
    <mergeCell ref="E21:F21"/>
    <mergeCell ref="G21:H21"/>
    <mergeCell ref="I21:J21"/>
    <mergeCell ref="K21:L21"/>
    <mergeCell ref="M21:N21"/>
    <mergeCell ref="E22:F22"/>
    <mergeCell ref="G22:H22"/>
    <mergeCell ref="I22:J22"/>
    <mergeCell ref="K22:L22"/>
    <mergeCell ref="M22:N22"/>
    <mergeCell ref="E19:F19"/>
    <mergeCell ref="G19:H19"/>
    <mergeCell ref="I19:J19"/>
    <mergeCell ref="K19:L19"/>
    <mergeCell ref="M19:N19"/>
    <mergeCell ref="E20:F20"/>
    <mergeCell ref="G20:H20"/>
    <mergeCell ref="I20:J20"/>
    <mergeCell ref="K20:L20"/>
    <mergeCell ref="M20:N20"/>
    <mergeCell ref="E17:F17"/>
    <mergeCell ref="G17:H17"/>
    <mergeCell ref="I17:J17"/>
    <mergeCell ref="K17:L17"/>
    <mergeCell ref="M17:N17"/>
    <mergeCell ref="E18:F18"/>
    <mergeCell ref="G18:H18"/>
    <mergeCell ref="I18:J18"/>
    <mergeCell ref="K18:L18"/>
    <mergeCell ref="M18:N18"/>
    <mergeCell ref="E15:F15"/>
    <mergeCell ref="G15:H15"/>
    <mergeCell ref="I15:J15"/>
    <mergeCell ref="K15:L15"/>
    <mergeCell ref="M15:N15"/>
    <mergeCell ref="E16:F16"/>
    <mergeCell ref="G16:H16"/>
    <mergeCell ref="I16:J16"/>
    <mergeCell ref="K16:L16"/>
    <mergeCell ref="M16:N16"/>
    <mergeCell ref="E13:F13"/>
    <mergeCell ref="G13:H13"/>
    <mergeCell ref="I13:J13"/>
    <mergeCell ref="K13:L13"/>
    <mergeCell ref="M13:N13"/>
    <mergeCell ref="E14:F14"/>
    <mergeCell ref="G14:H14"/>
    <mergeCell ref="I14:J14"/>
    <mergeCell ref="K14:L14"/>
    <mergeCell ref="M14:N14"/>
    <mergeCell ref="E11:F11"/>
    <mergeCell ref="G11:H11"/>
    <mergeCell ref="I11:J11"/>
    <mergeCell ref="K11:L11"/>
    <mergeCell ref="M11:N11"/>
    <mergeCell ref="E12:F12"/>
    <mergeCell ref="G12:H12"/>
    <mergeCell ref="I12:J12"/>
    <mergeCell ref="K12:L12"/>
    <mergeCell ref="M12:N12"/>
    <mergeCell ref="E9:F9"/>
    <mergeCell ref="G9:H9"/>
    <mergeCell ref="I9:J9"/>
    <mergeCell ref="K9:L9"/>
    <mergeCell ref="M9:N9"/>
    <mergeCell ref="E10:F10"/>
    <mergeCell ref="G10:H10"/>
    <mergeCell ref="I10:J10"/>
    <mergeCell ref="K10:L10"/>
    <mergeCell ref="M10:N10"/>
    <mergeCell ref="C8:D8"/>
    <mergeCell ref="E8:F8"/>
    <mergeCell ref="G8:H8"/>
    <mergeCell ref="I8:J8"/>
    <mergeCell ref="K8:L8"/>
    <mergeCell ref="M8:N8"/>
    <mergeCell ref="C1:D1"/>
    <mergeCell ref="M3:N3"/>
    <mergeCell ref="C4:N4"/>
    <mergeCell ref="C5:D6"/>
    <mergeCell ref="E7:F7"/>
    <mergeCell ref="G7:H7"/>
    <mergeCell ref="I7:J7"/>
    <mergeCell ref="K7:L7"/>
    <mergeCell ref="M7:N7"/>
  </mergeCells>
  <conditionalFormatting sqref="E7:N7">
    <cfRule type="cellIs" dxfId="16" priority="2" operator="equal">
      <formula>"1.º trimestre"</formula>
    </cfRule>
  </conditionalFormatting>
  <conditionalFormatting sqref="E42:N42">
    <cfRule type="cellIs" dxfId="15"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sheetPr>
    <tabColor theme="5"/>
  </sheetPr>
  <dimension ref="A1:V73"/>
  <sheetViews>
    <sheetView showRuler="0" zoomScaleNormal="100" workbookViewId="0"/>
  </sheetViews>
  <sheetFormatPr defaultRowHeight="12.75"/>
  <cols>
    <col min="1" max="1" width="1" style="1040" customWidth="1"/>
    <col min="2" max="2" width="2.5703125" style="1040" customWidth="1"/>
    <col min="3" max="3" width="1" style="1040" customWidth="1"/>
    <col min="4" max="4" width="32.42578125" style="1040" customWidth="1"/>
    <col min="5" max="5" width="7.42578125" style="1040" customWidth="1"/>
    <col min="6" max="6" width="5.140625" style="1040" customWidth="1"/>
    <col min="7" max="7" width="7.42578125" style="1040" customWidth="1"/>
    <col min="8" max="8" width="5.140625" style="1040" customWidth="1"/>
    <col min="9" max="9" width="7.42578125" style="1040" customWidth="1"/>
    <col min="10" max="10" width="5.140625" style="1040" customWidth="1"/>
    <col min="11" max="11" width="7.42578125" style="1040" customWidth="1"/>
    <col min="12" max="12" width="5.140625" style="1040" customWidth="1"/>
    <col min="13" max="13" width="7.42578125" style="1040" customWidth="1"/>
    <col min="14" max="14" width="5.140625" style="1040" customWidth="1"/>
    <col min="15" max="15" width="2.5703125" style="1040" customWidth="1"/>
    <col min="16" max="16" width="1" style="1040" customWidth="1"/>
    <col min="17" max="34" width="9.140625" style="1040" customWidth="1"/>
    <col min="35" max="16384" width="9.140625" style="1040"/>
  </cols>
  <sheetData>
    <row r="1" spans="1:20" ht="13.5" customHeight="1">
      <c r="A1" s="1036"/>
      <c r="B1" s="1300"/>
      <c r="C1" s="1300"/>
      <c r="D1" s="1300"/>
      <c r="E1" s="1154"/>
      <c r="F1" s="1154"/>
      <c r="G1" s="1154"/>
      <c r="H1" s="1154"/>
      <c r="I1" s="1625" t="s">
        <v>335</v>
      </c>
      <c r="J1" s="1625"/>
      <c r="K1" s="1625"/>
      <c r="L1" s="1625"/>
      <c r="M1" s="1625"/>
      <c r="N1" s="1625"/>
      <c r="O1" s="1156"/>
      <c r="P1" s="1036"/>
    </row>
    <row r="2" spans="1:20" ht="6" customHeight="1">
      <c r="A2" s="1036"/>
      <c r="B2" s="1191"/>
      <c r="C2" s="1194"/>
      <c r="D2" s="1194"/>
      <c r="E2" s="1195"/>
      <c r="F2" s="1195"/>
      <c r="G2" s="1195"/>
      <c r="H2" s="1195"/>
      <c r="I2" s="1038"/>
      <c r="J2" s="1038"/>
      <c r="K2" s="1038"/>
      <c r="L2" s="1038"/>
      <c r="M2" s="1038"/>
      <c r="N2" s="1264"/>
      <c r="O2" s="1038"/>
      <c r="P2" s="1036"/>
    </row>
    <row r="3" spans="1:20" ht="10.5" customHeight="1" thickBot="1">
      <c r="A3" s="1036"/>
      <c r="B3" s="1192"/>
      <c r="C3" s="1193"/>
      <c r="D3" s="1194"/>
      <c r="E3" s="1195"/>
      <c r="F3" s="1195"/>
      <c r="G3" s="1195"/>
      <c r="H3" s="1195"/>
      <c r="I3" s="1038"/>
      <c r="J3" s="1038"/>
      <c r="K3" s="1038"/>
      <c r="L3" s="1038"/>
      <c r="M3" s="1582" t="s">
        <v>73</v>
      </c>
      <c r="N3" s="1582"/>
      <c r="O3" s="1038"/>
      <c r="P3" s="1036"/>
    </row>
    <row r="4" spans="1:20" s="1046" customFormat="1" ht="13.5" customHeight="1" thickBot="1">
      <c r="A4" s="1044"/>
      <c r="B4" s="1045"/>
      <c r="C4" s="1626" t="s">
        <v>185</v>
      </c>
      <c r="D4" s="1627"/>
      <c r="E4" s="1627"/>
      <c r="F4" s="1627"/>
      <c r="G4" s="1627"/>
      <c r="H4" s="1627"/>
      <c r="I4" s="1627"/>
      <c r="J4" s="1627"/>
      <c r="K4" s="1627"/>
      <c r="L4" s="1627"/>
      <c r="M4" s="1627"/>
      <c r="N4" s="1628"/>
      <c r="O4" s="1038"/>
      <c r="P4" s="1044"/>
    </row>
    <row r="5" spans="1:20" ht="3" customHeight="1">
      <c r="A5" s="1036"/>
      <c r="B5" s="1041"/>
      <c r="C5" s="1586" t="s">
        <v>161</v>
      </c>
      <c r="D5" s="1587"/>
      <c r="E5" s="1061"/>
      <c r="F5" s="1061"/>
      <c r="G5" s="1061"/>
      <c r="H5" s="1061"/>
      <c r="I5" s="1061"/>
      <c r="J5" s="1061"/>
      <c r="K5" s="1189"/>
      <c r="L5" s="1196"/>
      <c r="M5" s="1196"/>
      <c r="N5" s="1196"/>
      <c r="O5" s="1038"/>
      <c r="P5" s="1044"/>
    </row>
    <row r="6" spans="1:20" ht="12.75" customHeight="1">
      <c r="A6" s="1036"/>
      <c r="B6" s="1041"/>
      <c r="C6" s="1588"/>
      <c r="D6" s="1588"/>
      <c r="E6" s="1157" t="s">
        <v>34</v>
      </c>
      <c r="F6" s="1158" t="s">
        <v>34</v>
      </c>
      <c r="G6" s="1157" t="s">
        <v>673</v>
      </c>
      <c r="H6" s="1158" t="s">
        <v>34</v>
      </c>
      <c r="I6" s="1159"/>
      <c r="J6" s="1158" t="s">
        <v>34</v>
      </c>
      <c r="K6" s="1160" t="s">
        <v>34</v>
      </c>
      <c r="L6" s="1161">
        <v>2014</v>
      </c>
      <c r="M6" s="1161" t="s">
        <v>34</v>
      </c>
      <c r="N6" s="1162"/>
      <c r="O6" s="1038"/>
      <c r="P6" s="1044"/>
      <c r="Q6" s="1046"/>
      <c r="R6" s="1046"/>
      <c r="S6" s="1046"/>
      <c r="T6" s="1046"/>
    </row>
    <row r="7" spans="1:20">
      <c r="A7" s="1036"/>
      <c r="B7" s="1041"/>
      <c r="C7" s="1172"/>
      <c r="D7" s="1172"/>
      <c r="E7" s="1589" t="s">
        <v>713</v>
      </c>
      <c r="F7" s="1589"/>
      <c r="G7" s="1589" t="s">
        <v>714</v>
      </c>
      <c r="H7" s="1589"/>
      <c r="I7" s="1589" t="s">
        <v>715</v>
      </c>
      <c r="J7" s="1589"/>
      <c r="K7" s="1589" t="s">
        <v>716</v>
      </c>
      <c r="L7" s="1589"/>
      <c r="M7" s="1589" t="s">
        <v>713</v>
      </c>
      <c r="N7" s="1589"/>
      <c r="O7" s="1038"/>
      <c r="P7" s="1044"/>
      <c r="Q7" s="1046"/>
      <c r="R7" s="1046"/>
      <c r="S7" s="1046"/>
      <c r="T7" s="1046"/>
    </row>
    <row r="8" spans="1:20" s="1052" customFormat="1" ht="18.75" customHeight="1">
      <c r="A8" s="1050"/>
      <c r="B8" s="1041"/>
      <c r="C8" s="1579" t="s">
        <v>186</v>
      </c>
      <c r="D8" s="1579"/>
      <c r="E8" s="1623">
        <v>866.3</v>
      </c>
      <c r="F8" s="1623"/>
      <c r="G8" s="1623">
        <v>819.9</v>
      </c>
      <c r="H8" s="1623"/>
      <c r="I8" s="1623">
        <v>808</v>
      </c>
      <c r="J8" s="1623"/>
      <c r="K8" s="1623">
        <v>788.1</v>
      </c>
      <c r="L8" s="1623"/>
      <c r="M8" s="1624">
        <v>728.9</v>
      </c>
      <c r="N8" s="1624"/>
      <c r="O8" s="1038"/>
      <c r="P8" s="1044"/>
    </row>
    <row r="9" spans="1:20" ht="13.5" customHeight="1">
      <c r="A9" s="1036"/>
      <c r="B9" s="1041"/>
      <c r="C9" s="816" t="s">
        <v>72</v>
      </c>
      <c r="D9" s="1177"/>
      <c r="E9" s="1629">
        <v>444.9</v>
      </c>
      <c r="F9" s="1629"/>
      <c r="G9" s="1629">
        <v>415.7</v>
      </c>
      <c r="H9" s="1629"/>
      <c r="I9" s="1629">
        <v>400.9</v>
      </c>
      <c r="J9" s="1629"/>
      <c r="K9" s="1629">
        <v>402.9</v>
      </c>
      <c r="L9" s="1629"/>
      <c r="M9" s="1630">
        <v>363.5</v>
      </c>
      <c r="N9" s="1630"/>
      <c r="O9" s="1038"/>
      <c r="P9" s="1044"/>
    </row>
    <row r="10" spans="1:20" ht="13.5" customHeight="1">
      <c r="A10" s="1036"/>
      <c r="B10" s="1041"/>
      <c r="C10" s="816" t="s">
        <v>71</v>
      </c>
      <c r="D10" s="1177"/>
      <c r="E10" s="1629">
        <v>421.3</v>
      </c>
      <c r="F10" s="1629"/>
      <c r="G10" s="1629">
        <v>404.2</v>
      </c>
      <c r="H10" s="1629"/>
      <c r="I10" s="1629">
        <v>407.1</v>
      </c>
      <c r="J10" s="1629"/>
      <c r="K10" s="1629">
        <v>385.2</v>
      </c>
      <c r="L10" s="1629"/>
      <c r="M10" s="1630">
        <v>365.5</v>
      </c>
      <c r="N10" s="1630"/>
      <c r="O10" s="1038"/>
      <c r="P10" s="1044"/>
    </row>
    <row r="11" spans="1:20" ht="19.5" customHeight="1">
      <c r="A11" s="1036"/>
      <c r="B11" s="1041"/>
      <c r="C11" s="816" t="s">
        <v>162</v>
      </c>
      <c r="D11" s="1177"/>
      <c r="E11" s="1629">
        <v>141.4</v>
      </c>
      <c r="F11" s="1629"/>
      <c r="G11" s="1629">
        <v>148.30000000000001</v>
      </c>
      <c r="H11" s="1629"/>
      <c r="I11" s="1629">
        <v>138.30000000000001</v>
      </c>
      <c r="J11" s="1629"/>
      <c r="K11" s="1629">
        <v>141.6</v>
      </c>
      <c r="L11" s="1629"/>
      <c r="M11" s="1630">
        <v>129.30000000000001</v>
      </c>
      <c r="N11" s="1630"/>
      <c r="O11" s="1038"/>
      <c r="P11" s="1044"/>
    </row>
    <row r="12" spans="1:20" ht="13.5" customHeight="1">
      <c r="A12" s="1036"/>
      <c r="B12" s="1041"/>
      <c r="C12" s="816" t="s">
        <v>163</v>
      </c>
      <c r="D12" s="1177"/>
      <c r="E12" s="1629">
        <v>433.9</v>
      </c>
      <c r="F12" s="1629"/>
      <c r="G12" s="1629">
        <v>404.5</v>
      </c>
      <c r="H12" s="1629"/>
      <c r="I12" s="1629">
        <v>411.7</v>
      </c>
      <c r="J12" s="1629"/>
      <c r="K12" s="1629">
        <v>384.7</v>
      </c>
      <c r="L12" s="1629"/>
      <c r="M12" s="1630">
        <v>346.6</v>
      </c>
      <c r="N12" s="1630"/>
      <c r="O12" s="1038"/>
      <c r="P12" s="1036"/>
    </row>
    <row r="13" spans="1:20" ht="13.5" customHeight="1">
      <c r="A13" s="1036"/>
      <c r="B13" s="1041"/>
      <c r="C13" s="816" t="s">
        <v>164</v>
      </c>
      <c r="D13" s="1177"/>
      <c r="E13" s="1629">
        <v>291</v>
      </c>
      <c r="F13" s="1629"/>
      <c r="G13" s="1629">
        <v>267.10000000000002</v>
      </c>
      <c r="H13" s="1629"/>
      <c r="I13" s="1629">
        <v>258</v>
      </c>
      <c r="J13" s="1629"/>
      <c r="K13" s="1629">
        <v>261.8</v>
      </c>
      <c r="L13" s="1629"/>
      <c r="M13" s="1630">
        <v>253</v>
      </c>
      <c r="N13" s="1630"/>
      <c r="O13" s="1038"/>
      <c r="P13" s="1036"/>
    </row>
    <row r="14" spans="1:20" ht="19.5" customHeight="1">
      <c r="A14" s="1036"/>
      <c r="B14" s="1041"/>
      <c r="C14" s="816" t="s">
        <v>187</v>
      </c>
      <c r="D14" s="1177"/>
      <c r="E14" s="1629">
        <v>84.1</v>
      </c>
      <c r="F14" s="1629"/>
      <c r="G14" s="1629">
        <v>103.9</v>
      </c>
      <c r="H14" s="1629"/>
      <c r="I14" s="1629">
        <v>85.2</v>
      </c>
      <c r="J14" s="1629"/>
      <c r="K14" s="1629">
        <v>86.4</v>
      </c>
      <c r="L14" s="1629"/>
      <c r="M14" s="1630">
        <v>89.3</v>
      </c>
      <c r="N14" s="1630"/>
      <c r="O14" s="1054"/>
      <c r="P14" s="1036"/>
    </row>
    <row r="15" spans="1:20" ht="13.5" customHeight="1">
      <c r="A15" s="1036"/>
      <c r="B15" s="1041"/>
      <c r="C15" s="816" t="s">
        <v>188</v>
      </c>
      <c r="D15" s="1177"/>
      <c r="E15" s="1629">
        <v>782.1</v>
      </c>
      <c r="F15" s="1629"/>
      <c r="G15" s="1629">
        <v>716</v>
      </c>
      <c r="H15" s="1629"/>
      <c r="I15" s="1629">
        <v>722.8</v>
      </c>
      <c r="J15" s="1629"/>
      <c r="K15" s="1629">
        <v>701.7</v>
      </c>
      <c r="L15" s="1629"/>
      <c r="M15" s="1630">
        <v>639.6</v>
      </c>
      <c r="N15" s="1630"/>
      <c r="O15" s="1054"/>
      <c r="P15" s="1036"/>
    </row>
    <row r="16" spans="1:20" ht="19.5" customHeight="1">
      <c r="A16" s="1036"/>
      <c r="B16" s="1041"/>
      <c r="C16" s="816" t="s">
        <v>189</v>
      </c>
      <c r="D16" s="1177"/>
      <c r="E16" s="1629">
        <v>329.4</v>
      </c>
      <c r="F16" s="1629"/>
      <c r="G16" s="1629">
        <v>290.89999999999998</v>
      </c>
      <c r="H16" s="1629"/>
      <c r="I16" s="1629">
        <v>294.5</v>
      </c>
      <c r="J16" s="1629"/>
      <c r="K16" s="1629">
        <v>287.2</v>
      </c>
      <c r="L16" s="1629"/>
      <c r="M16" s="1630">
        <v>237.6</v>
      </c>
      <c r="N16" s="1630"/>
      <c r="O16" s="1054"/>
      <c r="P16" s="1036"/>
    </row>
    <row r="17" spans="1:16" ht="13.5" customHeight="1">
      <c r="A17" s="1036"/>
      <c r="B17" s="1041"/>
      <c r="C17" s="816" t="s">
        <v>190</v>
      </c>
      <c r="D17" s="1177"/>
      <c r="E17" s="1629">
        <v>536.9</v>
      </c>
      <c r="F17" s="1629"/>
      <c r="G17" s="1629">
        <v>529</v>
      </c>
      <c r="H17" s="1629"/>
      <c r="I17" s="1629">
        <v>513.5</v>
      </c>
      <c r="J17" s="1629"/>
      <c r="K17" s="1629">
        <v>500.9</v>
      </c>
      <c r="L17" s="1629"/>
      <c r="M17" s="1630">
        <v>491.3</v>
      </c>
      <c r="N17" s="1630"/>
      <c r="O17" s="1054"/>
      <c r="P17" s="1036"/>
    </row>
    <row r="18" spans="1:16" s="1052" customFormat="1" ht="18.75" customHeight="1">
      <c r="A18" s="1050"/>
      <c r="B18" s="1051"/>
      <c r="C18" s="1579" t="s">
        <v>191</v>
      </c>
      <c r="D18" s="1579"/>
      <c r="E18" s="1623">
        <v>16.399999999999999</v>
      </c>
      <c r="F18" s="1623"/>
      <c r="G18" s="1623">
        <v>15.5</v>
      </c>
      <c r="H18" s="1623"/>
      <c r="I18" s="1623">
        <v>15.3</v>
      </c>
      <c r="J18" s="1623"/>
      <c r="K18" s="1623">
        <v>15.1</v>
      </c>
      <c r="L18" s="1623"/>
      <c r="M18" s="1624">
        <v>13.9</v>
      </c>
      <c r="N18" s="1624"/>
      <c r="O18" s="1056"/>
      <c r="P18" s="1050"/>
    </row>
    <row r="19" spans="1:16" ht="13.5" customHeight="1">
      <c r="A19" s="1036"/>
      <c r="B19" s="1041"/>
      <c r="C19" s="816" t="s">
        <v>72</v>
      </c>
      <c r="D19" s="1177"/>
      <c r="E19" s="1629">
        <v>16.3</v>
      </c>
      <c r="F19" s="1629"/>
      <c r="G19" s="1629">
        <v>15.2</v>
      </c>
      <c r="H19" s="1629"/>
      <c r="I19" s="1629">
        <v>14.8</v>
      </c>
      <c r="J19" s="1629"/>
      <c r="K19" s="1629">
        <v>15.1</v>
      </c>
      <c r="L19" s="1629"/>
      <c r="M19" s="1630">
        <v>13.5</v>
      </c>
      <c r="N19" s="1630"/>
      <c r="O19" s="1054"/>
      <c r="P19" s="1036"/>
    </row>
    <row r="20" spans="1:16" ht="13.5" customHeight="1">
      <c r="A20" s="1036"/>
      <c r="B20" s="1041"/>
      <c r="C20" s="816" t="s">
        <v>71</v>
      </c>
      <c r="D20" s="1177"/>
      <c r="E20" s="1629">
        <v>16.399999999999999</v>
      </c>
      <c r="F20" s="1629"/>
      <c r="G20" s="1629">
        <v>15.8</v>
      </c>
      <c r="H20" s="1629"/>
      <c r="I20" s="1629">
        <v>15.9</v>
      </c>
      <c r="J20" s="1629"/>
      <c r="K20" s="1629">
        <v>15.2</v>
      </c>
      <c r="L20" s="1629"/>
      <c r="M20" s="1630">
        <v>14.3</v>
      </c>
      <c r="N20" s="1630"/>
      <c r="O20" s="1054"/>
      <c r="P20" s="1036"/>
    </row>
    <row r="21" spans="1:16" s="1200" customFormat="1" ht="13.5" customHeight="1">
      <c r="A21" s="1197"/>
      <c r="B21" s="1198"/>
      <c r="C21" s="1265" t="s">
        <v>192</v>
      </c>
      <c r="D21" s="1197"/>
      <c r="E21" s="1631">
        <f>+E20-E19</f>
        <v>9.9999999999997868E-2</v>
      </c>
      <c r="F21" s="1631"/>
      <c r="G21" s="1631">
        <f t="shared" ref="G21" si="0">+G20-G19</f>
        <v>0.60000000000000142</v>
      </c>
      <c r="H21" s="1631"/>
      <c r="I21" s="1631">
        <f t="shared" ref="I21" si="1">+I20-I19</f>
        <v>1.0999999999999996</v>
      </c>
      <c r="J21" s="1631"/>
      <c r="K21" s="1631">
        <f t="shared" ref="K21" si="2">+K20-K19</f>
        <v>9.9999999999999645E-2</v>
      </c>
      <c r="L21" s="1631"/>
      <c r="M21" s="1632">
        <f t="shared" ref="M21" si="3">+M20-M19</f>
        <v>0.80000000000000071</v>
      </c>
      <c r="N21" s="1632"/>
      <c r="O21" s="1199"/>
      <c r="P21" s="1197"/>
    </row>
    <row r="22" spans="1:16" ht="19.5" customHeight="1">
      <c r="A22" s="1036"/>
      <c r="B22" s="1041"/>
      <c r="C22" s="816" t="s">
        <v>162</v>
      </c>
      <c r="D22" s="1177"/>
      <c r="E22" s="1629">
        <v>37.4</v>
      </c>
      <c r="F22" s="1629"/>
      <c r="G22" s="1629">
        <v>36.4</v>
      </c>
      <c r="H22" s="1629"/>
      <c r="I22" s="1629">
        <v>36.1</v>
      </c>
      <c r="J22" s="1629"/>
      <c r="K22" s="1629">
        <v>37.5</v>
      </c>
      <c r="L22" s="1629"/>
      <c r="M22" s="1630">
        <v>35.6</v>
      </c>
      <c r="N22" s="1630"/>
      <c r="O22" s="1054"/>
      <c r="P22" s="1036"/>
    </row>
    <row r="23" spans="1:16" ht="13.5" customHeight="1">
      <c r="A23" s="1036"/>
      <c r="B23" s="1041"/>
      <c r="C23" s="816" t="s">
        <v>163</v>
      </c>
      <c r="D23" s="1036"/>
      <c r="E23" s="1629">
        <v>16.600000000000001</v>
      </c>
      <c r="F23" s="1629"/>
      <c r="G23" s="1629">
        <v>15.6</v>
      </c>
      <c r="H23" s="1629"/>
      <c r="I23" s="1629">
        <v>15.8</v>
      </c>
      <c r="J23" s="1629"/>
      <c r="K23" s="1629">
        <v>14.9</v>
      </c>
      <c r="L23" s="1629"/>
      <c r="M23" s="1630">
        <v>13.4</v>
      </c>
      <c r="N23" s="1630"/>
      <c r="O23" s="1054"/>
      <c r="P23" s="1036"/>
    </row>
    <row r="24" spans="1:16" ht="13.5" customHeight="1">
      <c r="A24" s="1036"/>
      <c r="B24" s="1041"/>
      <c r="C24" s="816" t="s">
        <v>164</v>
      </c>
      <c r="D24" s="1036"/>
      <c r="E24" s="1629">
        <v>12.6</v>
      </c>
      <c r="F24" s="1629"/>
      <c r="G24" s="1629">
        <v>11.7</v>
      </c>
      <c r="H24" s="1629"/>
      <c r="I24" s="1629">
        <v>11.3</v>
      </c>
      <c r="J24" s="1629"/>
      <c r="K24" s="1629">
        <v>11.6</v>
      </c>
      <c r="L24" s="1629"/>
      <c r="M24" s="1630">
        <v>11.1</v>
      </c>
      <c r="N24" s="1630"/>
      <c r="O24" s="1054"/>
      <c r="P24" s="1036"/>
    </row>
    <row r="25" spans="1:16" s="1071" customFormat="1" ht="19.5" customHeight="1">
      <c r="A25" s="1201"/>
      <c r="B25" s="1047"/>
      <c r="C25" s="816" t="s">
        <v>193</v>
      </c>
      <c r="D25" s="1177"/>
      <c r="E25" s="1629">
        <v>17.100000000000001</v>
      </c>
      <c r="F25" s="1629"/>
      <c r="G25" s="1629">
        <v>16.5</v>
      </c>
      <c r="H25" s="1629"/>
      <c r="I25" s="1629">
        <v>16.399999999999999</v>
      </c>
      <c r="J25" s="1629"/>
      <c r="K25" s="1629">
        <v>15.8</v>
      </c>
      <c r="L25" s="1629"/>
      <c r="M25" s="1630">
        <v>15</v>
      </c>
      <c r="N25" s="1630"/>
      <c r="O25" s="1043"/>
      <c r="P25" s="1201"/>
    </row>
    <row r="26" spans="1:16" s="1071" customFormat="1" ht="13.5" customHeight="1">
      <c r="A26" s="1201"/>
      <c r="B26" s="1047"/>
      <c r="C26" s="816" t="s">
        <v>194</v>
      </c>
      <c r="D26" s="1177"/>
      <c r="E26" s="1629">
        <v>11.4</v>
      </c>
      <c r="F26" s="1629"/>
      <c r="G26" s="1629">
        <v>11</v>
      </c>
      <c r="H26" s="1629"/>
      <c r="I26" s="1629">
        <v>10.5</v>
      </c>
      <c r="J26" s="1629"/>
      <c r="K26" s="1629">
        <v>11</v>
      </c>
      <c r="L26" s="1629"/>
      <c r="M26" s="1630">
        <v>10.4</v>
      </c>
      <c r="N26" s="1630"/>
      <c r="O26" s="1043"/>
      <c r="P26" s="1201"/>
    </row>
    <row r="27" spans="1:16" s="1071" customFormat="1" ht="13.5" customHeight="1">
      <c r="A27" s="1201"/>
      <c r="B27" s="1047"/>
      <c r="C27" s="816" t="s">
        <v>195</v>
      </c>
      <c r="D27" s="1177"/>
      <c r="E27" s="1629">
        <v>19.2</v>
      </c>
      <c r="F27" s="1629"/>
      <c r="G27" s="1629">
        <v>17.899999999999999</v>
      </c>
      <c r="H27" s="1629"/>
      <c r="I27" s="1629">
        <v>17.2</v>
      </c>
      <c r="J27" s="1629"/>
      <c r="K27" s="1629">
        <v>16.399999999999999</v>
      </c>
      <c r="L27" s="1629"/>
      <c r="M27" s="1630">
        <v>15.1</v>
      </c>
      <c r="N27" s="1630"/>
      <c r="O27" s="1043"/>
      <c r="P27" s="1201"/>
    </row>
    <row r="28" spans="1:16" s="1071" customFormat="1" ht="13.5" customHeight="1">
      <c r="A28" s="1201"/>
      <c r="B28" s="1047"/>
      <c r="C28" s="816" t="s">
        <v>196</v>
      </c>
      <c r="D28" s="1177"/>
      <c r="E28" s="1629">
        <v>17.3</v>
      </c>
      <c r="F28" s="1629"/>
      <c r="G28" s="1629">
        <v>16.100000000000001</v>
      </c>
      <c r="H28" s="1629"/>
      <c r="I28" s="1629">
        <v>15.6</v>
      </c>
      <c r="J28" s="1629"/>
      <c r="K28" s="1629">
        <v>16</v>
      </c>
      <c r="L28" s="1629"/>
      <c r="M28" s="1630">
        <v>14</v>
      </c>
      <c r="N28" s="1630"/>
      <c r="O28" s="1043"/>
      <c r="P28" s="1201"/>
    </row>
    <row r="29" spans="1:16" s="1071" customFormat="1" ht="13.5" customHeight="1">
      <c r="A29" s="1201"/>
      <c r="B29" s="1047"/>
      <c r="C29" s="816" t="s">
        <v>197</v>
      </c>
      <c r="D29" s="1177"/>
      <c r="E29" s="1629">
        <v>16.600000000000001</v>
      </c>
      <c r="F29" s="1629"/>
      <c r="G29" s="1629">
        <v>13.8</v>
      </c>
      <c r="H29" s="1629"/>
      <c r="I29" s="1629">
        <v>17</v>
      </c>
      <c r="J29" s="1629"/>
      <c r="K29" s="1629">
        <v>18.3</v>
      </c>
      <c r="L29" s="1629"/>
      <c r="M29" s="1630">
        <v>13.5</v>
      </c>
      <c r="N29" s="1630"/>
      <c r="O29" s="1043"/>
      <c r="P29" s="1201"/>
    </row>
    <row r="30" spans="1:16" s="1071" customFormat="1" ht="13.5" customHeight="1">
      <c r="A30" s="1201"/>
      <c r="B30" s="1047"/>
      <c r="C30" s="816" t="s">
        <v>141</v>
      </c>
      <c r="D30" s="1177"/>
      <c r="E30" s="1629">
        <v>16</v>
      </c>
      <c r="F30" s="1629"/>
      <c r="G30" s="1629">
        <v>17.7</v>
      </c>
      <c r="H30" s="1629"/>
      <c r="I30" s="1629">
        <v>17.3</v>
      </c>
      <c r="J30" s="1629"/>
      <c r="K30" s="1629">
        <v>18</v>
      </c>
      <c r="L30" s="1629"/>
      <c r="M30" s="1630">
        <v>16</v>
      </c>
      <c r="N30" s="1630"/>
      <c r="O30" s="1043"/>
      <c r="P30" s="1201"/>
    </row>
    <row r="31" spans="1:16" s="1071" customFormat="1" ht="13.5" customHeight="1">
      <c r="A31" s="1201"/>
      <c r="B31" s="1047"/>
      <c r="C31" s="816" t="s">
        <v>142</v>
      </c>
      <c r="D31" s="1177"/>
      <c r="E31" s="1629">
        <v>18.399999999999999</v>
      </c>
      <c r="F31" s="1629"/>
      <c r="G31" s="1629">
        <v>17</v>
      </c>
      <c r="H31" s="1629"/>
      <c r="I31" s="1629">
        <v>17</v>
      </c>
      <c r="J31" s="1629"/>
      <c r="K31" s="1629">
        <v>16.399999999999999</v>
      </c>
      <c r="L31" s="1629"/>
      <c r="M31" s="1630">
        <v>15.7</v>
      </c>
      <c r="N31" s="1630"/>
      <c r="O31" s="1043"/>
      <c r="P31" s="1201"/>
    </row>
    <row r="32" spans="1:16" ht="19.5" customHeight="1">
      <c r="A32" s="1036"/>
      <c r="B32" s="1041"/>
      <c r="C32" s="1579" t="s">
        <v>198</v>
      </c>
      <c r="D32" s="1579"/>
      <c r="E32" s="1623">
        <v>10.1</v>
      </c>
      <c r="F32" s="1623"/>
      <c r="G32" s="1623">
        <v>10</v>
      </c>
      <c r="H32" s="1623"/>
      <c r="I32" s="1623">
        <v>9.6999999999999993</v>
      </c>
      <c r="J32" s="1623"/>
      <c r="K32" s="1623">
        <v>9.6</v>
      </c>
      <c r="L32" s="1623"/>
      <c r="M32" s="1624">
        <v>9.4</v>
      </c>
      <c r="N32" s="1624"/>
      <c r="O32" s="1054"/>
      <c r="P32" s="1036"/>
    </row>
    <row r="33" spans="1:22" s="1071" customFormat="1" ht="13.5" customHeight="1">
      <c r="A33" s="1201"/>
      <c r="B33" s="1202"/>
      <c r="C33" s="816" t="s">
        <v>72</v>
      </c>
      <c r="D33" s="1177"/>
      <c r="E33" s="1617">
        <v>10.199999999999999</v>
      </c>
      <c r="F33" s="1617"/>
      <c r="G33" s="1617">
        <v>10.1</v>
      </c>
      <c r="H33" s="1617"/>
      <c r="I33" s="1617">
        <v>9.6999999999999993</v>
      </c>
      <c r="J33" s="1617"/>
      <c r="K33" s="1617">
        <v>9.8000000000000007</v>
      </c>
      <c r="L33" s="1617"/>
      <c r="M33" s="1618">
        <v>9.1</v>
      </c>
      <c r="N33" s="1618"/>
      <c r="O33" s="1043"/>
      <c r="P33" s="1201"/>
    </row>
    <row r="34" spans="1:22" s="1071" customFormat="1" ht="13.5" customHeight="1">
      <c r="A34" s="1201"/>
      <c r="B34" s="1202"/>
      <c r="C34" s="816" t="s">
        <v>71</v>
      </c>
      <c r="D34" s="1177"/>
      <c r="E34" s="1617">
        <v>10.1</v>
      </c>
      <c r="F34" s="1617"/>
      <c r="G34" s="1617">
        <v>9.9</v>
      </c>
      <c r="H34" s="1617"/>
      <c r="I34" s="1617">
        <v>9.8000000000000007</v>
      </c>
      <c r="J34" s="1617"/>
      <c r="K34" s="1617">
        <v>9.4</v>
      </c>
      <c r="L34" s="1617"/>
      <c r="M34" s="1618">
        <v>9.6</v>
      </c>
      <c r="N34" s="1618"/>
      <c r="O34" s="1043"/>
      <c r="P34" s="1201"/>
    </row>
    <row r="35" spans="1:22" s="1200" customFormat="1" ht="13.5" customHeight="1">
      <c r="A35" s="1197"/>
      <c r="B35" s="1198"/>
      <c r="C35" s="1265" t="s">
        <v>199</v>
      </c>
      <c r="D35" s="1197"/>
      <c r="E35" s="1631">
        <f>+E34-E33</f>
        <v>-9.9999999999999645E-2</v>
      </c>
      <c r="F35" s="1631"/>
      <c r="G35" s="1631">
        <f t="shared" ref="G35" si="4">+G34-G33</f>
        <v>-0.19999999999999929</v>
      </c>
      <c r="H35" s="1631"/>
      <c r="I35" s="1631">
        <f t="shared" ref="I35" si="5">+I34-I33</f>
        <v>0.10000000000000142</v>
      </c>
      <c r="J35" s="1631"/>
      <c r="K35" s="1631">
        <f t="shared" ref="K35" si="6">+K34-K33</f>
        <v>-0.40000000000000036</v>
      </c>
      <c r="L35" s="1631"/>
      <c r="M35" s="1632">
        <f t="shared" ref="M35" si="7">+M34-M33</f>
        <v>0.5</v>
      </c>
      <c r="N35" s="1632"/>
      <c r="O35" s="1199"/>
      <c r="P35" s="1197"/>
    </row>
    <row r="36" spans="1:22" s="1180" customFormat="1" ht="18" customHeight="1" thickBot="1">
      <c r="A36" s="1177"/>
      <c r="B36" s="1204"/>
      <c r="C36" s="819"/>
      <c r="D36" s="1301"/>
      <c r="E36" s="1183"/>
      <c r="F36" s="1302"/>
      <c r="G36" s="1183"/>
      <c r="H36" s="1302"/>
      <c r="I36" s="1183"/>
      <c r="J36" s="1183"/>
      <c r="K36" s="1183"/>
      <c r="L36" s="1183"/>
      <c r="M36" s="1582"/>
      <c r="N36" s="1582"/>
      <c r="O36" s="1049"/>
      <c r="P36" s="1177"/>
      <c r="R36" s="1290"/>
      <c r="S36" s="1290"/>
      <c r="T36" s="1290"/>
      <c r="U36" s="1290"/>
      <c r="V36" s="1290"/>
    </row>
    <row r="37" spans="1:22" s="1180" customFormat="1" ht="13.5" customHeight="1" thickBot="1">
      <c r="A37" s="1177"/>
      <c r="B37" s="1204"/>
      <c r="C37" s="1626" t="s">
        <v>506</v>
      </c>
      <c r="D37" s="1627"/>
      <c r="E37" s="1627"/>
      <c r="F37" s="1627"/>
      <c r="G37" s="1627"/>
      <c r="H37" s="1627"/>
      <c r="I37" s="1627"/>
      <c r="J37" s="1627"/>
      <c r="K37" s="1627"/>
      <c r="L37" s="1627"/>
      <c r="M37" s="1627"/>
      <c r="N37" s="1628"/>
      <c r="O37" s="1049"/>
      <c r="P37" s="1177"/>
      <c r="R37" s="1290"/>
      <c r="S37" s="1290"/>
      <c r="T37" s="1290"/>
      <c r="U37" s="1290"/>
      <c r="V37" s="1290"/>
    </row>
    <row r="38" spans="1:22" s="1180" customFormat="1" ht="3" customHeight="1">
      <c r="A38" s="1177"/>
      <c r="B38" s="1204"/>
      <c r="C38" s="1633" t="s">
        <v>165</v>
      </c>
      <c r="D38" s="1633"/>
      <c r="E38" s="1196"/>
      <c r="F38" s="1196"/>
      <c r="G38" s="1196"/>
      <c r="H38" s="1196"/>
      <c r="I38" s="1196"/>
      <c r="J38" s="1196"/>
      <c r="K38" s="1303"/>
      <c r="L38" s="1196"/>
      <c r="M38" s="1196"/>
      <c r="N38" s="1196"/>
      <c r="O38" s="1049"/>
      <c r="P38" s="1177"/>
      <c r="R38" s="1290"/>
      <c r="S38" s="1290"/>
      <c r="T38" s="1290"/>
      <c r="U38" s="1290"/>
      <c r="V38" s="1290"/>
    </row>
    <row r="39" spans="1:22" s="1180" customFormat="1" ht="12.75" customHeight="1">
      <c r="A39" s="1177"/>
      <c r="B39" s="1204"/>
      <c r="C39" s="1634"/>
      <c r="D39" s="1634"/>
      <c r="E39" s="1589">
        <f>+'6populacao1anual'!E32:F32</f>
        <v>2009</v>
      </c>
      <c r="F39" s="1589"/>
      <c r="G39" s="1589">
        <f>+'6populacao1anual'!G32:H32</f>
        <v>2010</v>
      </c>
      <c r="H39" s="1589"/>
      <c r="I39" s="1600">
        <f>+'6populacao1anual'!I32:J32</f>
        <v>2011</v>
      </c>
      <c r="J39" s="1589"/>
      <c r="K39" s="1589">
        <f>+'6populacao1anual'!K32:L32</f>
        <v>2012</v>
      </c>
      <c r="L39" s="1589"/>
      <c r="M39" s="1589">
        <f>+'6populacao1anual'!M32:N32</f>
        <v>2013</v>
      </c>
      <c r="N39" s="1589"/>
      <c r="O39" s="1049"/>
      <c r="P39" s="1177"/>
      <c r="R39" s="1290"/>
      <c r="S39" s="1290"/>
      <c r="T39" s="1290"/>
      <c r="U39" s="1290"/>
      <c r="V39" s="1290"/>
    </row>
    <row r="40" spans="1:22" s="1180" customFormat="1" ht="12.75" customHeight="1">
      <c r="A40" s="1177"/>
      <c r="B40" s="1204"/>
      <c r="C40" s="1049"/>
      <c r="D40" s="1049"/>
      <c r="E40" s="831" t="s">
        <v>166</v>
      </c>
      <c r="F40" s="831" t="s">
        <v>111</v>
      </c>
      <c r="G40" s="831" t="s">
        <v>166</v>
      </c>
      <c r="H40" s="831" t="s">
        <v>111</v>
      </c>
      <c r="I40" s="1274" t="s">
        <v>166</v>
      </c>
      <c r="J40" s="832" t="s">
        <v>111</v>
      </c>
      <c r="K40" s="832" t="s">
        <v>166</v>
      </c>
      <c r="L40" s="832" t="s">
        <v>111</v>
      </c>
      <c r="M40" s="832" t="s">
        <v>166</v>
      </c>
      <c r="N40" s="832" t="s">
        <v>111</v>
      </c>
      <c r="O40" s="1049"/>
      <c r="P40" s="1177"/>
      <c r="R40" s="1290"/>
      <c r="S40" s="1290"/>
      <c r="T40" s="1290"/>
      <c r="U40" s="1290"/>
      <c r="V40" s="1290"/>
    </row>
    <row r="41" spans="1:22" s="1180" customFormat="1" ht="20.25" customHeight="1">
      <c r="A41" s="1177"/>
      <c r="B41" s="1204"/>
      <c r="C41" s="1579" t="s">
        <v>186</v>
      </c>
      <c r="D41" s="1579"/>
      <c r="E41" s="1304">
        <v>517.4</v>
      </c>
      <c r="F41" s="1292">
        <f>+E41/E41*100</f>
        <v>100</v>
      </c>
      <c r="G41" s="1304">
        <v>591.20000000000005</v>
      </c>
      <c r="H41" s="1292">
        <f>+G41/G41*100</f>
        <v>100</v>
      </c>
      <c r="I41" s="1305">
        <v>688.2</v>
      </c>
      <c r="J41" s="1292">
        <f>+I41/I41*100</f>
        <v>100</v>
      </c>
      <c r="K41" s="1304">
        <v>835.7</v>
      </c>
      <c r="L41" s="1292">
        <f>+K41/K41*100</f>
        <v>100</v>
      </c>
      <c r="M41" s="1306">
        <v>855.2</v>
      </c>
      <c r="N41" s="1293">
        <f>+M41/M41*100</f>
        <v>100</v>
      </c>
      <c r="O41" s="1049"/>
      <c r="P41" s="1177"/>
      <c r="R41" s="1290"/>
      <c r="S41" s="1290"/>
      <c r="T41" s="1290"/>
      <c r="U41" s="1290"/>
      <c r="V41" s="1290"/>
    </row>
    <row r="42" spans="1:22" s="1180" customFormat="1" ht="14.25" customHeight="1">
      <c r="A42" s="1177"/>
      <c r="B42" s="1204"/>
      <c r="C42" s="1307"/>
      <c r="D42" s="1265" t="s">
        <v>72</v>
      </c>
      <c r="E42" s="1308">
        <v>252.9</v>
      </c>
      <c r="F42" s="1294">
        <f>+E42/E41*100</f>
        <v>48.879010436799383</v>
      </c>
      <c r="G42" s="1308">
        <v>277.7</v>
      </c>
      <c r="H42" s="1294">
        <f>+G42/G41*100</f>
        <v>46.972259810554803</v>
      </c>
      <c r="I42" s="1309">
        <v>350.2</v>
      </c>
      <c r="J42" s="1294">
        <f>+I42/I41*100</f>
        <v>50.886370241208944</v>
      </c>
      <c r="K42" s="1308">
        <v>434.2</v>
      </c>
      <c r="L42" s="1294">
        <f>+K42/K41*100</f>
        <v>51.956443699892297</v>
      </c>
      <c r="M42" s="1310">
        <v>436.2</v>
      </c>
      <c r="N42" s="1295">
        <f>+M42/M41*100</f>
        <v>51.005612722170248</v>
      </c>
      <c r="O42" s="1049"/>
      <c r="P42" s="1177"/>
      <c r="R42" s="1290"/>
      <c r="S42" s="1290"/>
      <c r="T42" s="1290"/>
      <c r="U42" s="1290"/>
      <c r="V42" s="1290"/>
    </row>
    <row r="43" spans="1:22" s="1180" customFormat="1" ht="14.25" customHeight="1">
      <c r="A43" s="1177"/>
      <c r="B43" s="1204"/>
      <c r="C43" s="1307"/>
      <c r="D43" s="1265" t="s">
        <v>71</v>
      </c>
      <c r="E43" s="1308">
        <v>264.60000000000002</v>
      </c>
      <c r="F43" s="1294">
        <f>+E43/E41*100</f>
        <v>51.14031696946271</v>
      </c>
      <c r="G43" s="1308">
        <v>313.5</v>
      </c>
      <c r="H43" s="1294">
        <f>+G43/G41*100</f>
        <v>53.027740189445197</v>
      </c>
      <c r="I43" s="1309">
        <v>337.9</v>
      </c>
      <c r="J43" s="1294">
        <f>+I43/I41*100</f>
        <v>49.099099099099092</v>
      </c>
      <c r="K43" s="1308">
        <v>401.6</v>
      </c>
      <c r="L43" s="1294">
        <f>+K43/K41*100</f>
        <v>48.055522316620795</v>
      </c>
      <c r="M43" s="1310">
        <v>419</v>
      </c>
      <c r="N43" s="1295">
        <f>+M43/M41*100</f>
        <v>48.994387277829745</v>
      </c>
      <c r="O43" s="1049"/>
      <c r="P43" s="1177"/>
      <c r="R43" s="1290"/>
      <c r="S43" s="1290"/>
      <c r="T43" s="1290"/>
      <c r="U43" s="1290"/>
      <c r="V43" s="1290"/>
    </row>
    <row r="44" spans="1:22" s="1180" customFormat="1" ht="20.25" customHeight="1">
      <c r="A44" s="1177"/>
      <c r="B44" s="1204"/>
      <c r="C44" s="816" t="s">
        <v>162</v>
      </c>
      <c r="D44" s="823"/>
      <c r="E44" s="1311">
        <v>92.5</v>
      </c>
      <c r="F44" s="1296">
        <f>+E44/E$41*100</f>
        <v>17.877850792423658</v>
      </c>
      <c r="G44" s="1312">
        <v>95.2</v>
      </c>
      <c r="H44" s="1296">
        <f>+G44/G$41*100</f>
        <v>16.102841677943168</v>
      </c>
      <c r="I44" s="1313">
        <v>132.1</v>
      </c>
      <c r="J44" s="1296">
        <f>+I44/I$41*100</f>
        <v>19.195001453065967</v>
      </c>
      <c r="K44" s="1312">
        <v>158.9</v>
      </c>
      <c r="L44" s="1296">
        <f>+K44/K$41*100</f>
        <v>19.014000239320332</v>
      </c>
      <c r="M44" s="1314">
        <v>148.4</v>
      </c>
      <c r="N44" s="1297">
        <f>+M44/M$41*100</f>
        <v>17.352666043030869</v>
      </c>
      <c r="O44" s="1049"/>
      <c r="P44" s="1177"/>
      <c r="R44" s="1290"/>
      <c r="S44" s="1290"/>
      <c r="T44" s="1290"/>
      <c r="U44" s="1290"/>
      <c r="V44" s="1290"/>
    </row>
    <row r="45" spans="1:22" s="1180" customFormat="1" ht="14.25" customHeight="1">
      <c r="A45" s="1177"/>
      <c r="B45" s="1204"/>
      <c r="C45" s="819"/>
      <c r="D45" s="1298" t="s">
        <v>72</v>
      </c>
      <c r="E45" s="1315">
        <v>45.8</v>
      </c>
      <c r="F45" s="1294">
        <f>+E45/E44*100</f>
        <v>49.513513513513516</v>
      </c>
      <c r="G45" s="1316">
        <v>48.3</v>
      </c>
      <c r="H45" s="1294">
        <f>+G45/G44*100</f>
        <v>50.735294117647058</v>
      </c>
      <c r="I45" s="1317">
        <v>68</v>
      </c>
      <c r="J45" s="1294">
        <f>+I45/I44*100</f>
        <v>51.476154428463282</v>
      </c>
      <c r="K45" s="1316">
        <v>82.5</v>
      </c>
      <c r="L45" s="1294">
        <f>+K45/K44*100</f>
        <v>51.91944619257395</v>
      </c>
      <c r="M45" s="1318">
        <v>75</v>
      </c>
      <c r="N45" s="1295">
        <f>+M45/M44*100</f>
        <v>50.539083557951479</v>
      </c>
      <c r="O45" s="1049"/>
      <c r="P45" s="1177"/>
      <c r="R45" s="1290"/>
      <c r="S45" s="1290"/>
      <c r="T45" s="1290"/>
      <c r="U45" s="1290"/>
      <c r="V45" s="1290"/>
    </row>
    <row r="46" spans="1:22" s="1180" customFormat="1" ht="14.25" customHeight="1">
      <c r="A46" s="1177"/>
      <c r="B46" s="1204"/>
      <c r="C46" s="819"/>
      <c r="D46" s="1298" t="s">
        <v>71</v>
      </c>
      <c r="E46" s="1315">
        <v>46.7</v>
      </c>
      <c r="F46" s="1294">
        <f>+E46/E44*100</f>
        <v>50.486486486486491</v>
      </c>
      <c r="G46" s="1316">
        <v>46.9</v>
      </c>
      <c r="H46" s="1294">
        <f>+G46/G44*100</f>
        <v>49.264705882352935</v>
      </c>
      <c r="I46" s="1317">
        <v>64.099999999999994</v>
      </c>
      <c r="J46" s="1294">
        <f>+I46/I44*100</f>
        <v>48.523845571536711</v>
      </c>
      <c r="K46" s="1316">
        <v>76.400000000000006</v>
      </c>
      <c r="L46" s="1294">
        <f>+K46/K44*100</f>
        <v>48.080553807426057</v>
      </c>
      <c r="M46" s="1318">
        <v>73.400000000000006</v>
      </c>
      <c r="N46" s="1295">
        <f>+M46/M44*100</f>
        <v>49.460916442048521</v>
      </c>
      <c r="O46" s="1049"/>
      <c r="P46" s="1177"/>
      <c r="R46" s="1290"/>
      <c r="S46" s="1290"/>
      <c r="T46" s="1290"/>
      <c r="U46" s="1290"/>
      <c r="V46" s="1290"/>
    </row>
    <row r="47" spans="1:22" s="1180" customFormat="1" ht="20.25" customHeight="1">
      <c r="A47" s="1177"/>
      <c r="B47" s="1204"/>
      <c r="C47" s="816" t="s">
        <v>500</v>
      </c>
      <c r="D47" s="823"/>
      <c r="E47" s="1311">
        <v>150.80000000000001</v>
      </c>
      <c r="F47" s="1296">
        <f>+E47/E$41*100</f>
        <v>29.145728643216085</v>
      </c>
      <c r="G47" s="1312">
        <v>169.7</v>
      </c>
      <c r="H47" s="1296">
        <f>+G47/G$41*100</f>
        <v>28.704330175913395</v>
      </c>
      <c r="I47" s="1313">
        <v>180.4</v>
      </c>
      <c r="J47" s="1296">
        <f>+I47/I$41*100</f>
        <v>26.213310084277825</v>
      </c>
      <c r="K47" s="1312">
        <v>221.6</v>
      </c>
      <c r="L47" s="1296">
        <f>+K47/K$41*100</f>
        <v>26.516692593035778</v>
      </c>
      <c r="M47" s="1314">
        <v>220.7</v>
      </c>
      <c r="N47" s="1297">
        <f>+M47/M$41*100</f>
        <v>25.806828811973801</v>
      </c>
      <c r="O47" s="1049"/>
      <c r="P47" s="1177"/>
      <c r="R47" s="1290"/>
      <c r="S47" s="1290"/>
      <c r="T47" s="1290"/>
      <c r="U47" s="1290"/>
      <c r="V47" s="1290"/>
    </row>
    <row r="48" spans="1:22" s="1180" customFormat="1" ht="14.25" customHeight="1">
      <c r="A48" s="1177"/>
      <c r="B48" s="1204"/>
      <c r="C48" s="819"/>
      <c r="D48" s="1298" t="s">
        <v>72</v>
      </c>
      <c r="E48" s="1316">
        <v>66.2</v>
      </c>
      <c r="F48" s="1294">
        <f>+E48/E47*100</f>
        <v>43.899204244031829</v>
      </c>
      <c r="G48" s="1316">
        <v>70.2</v>
      </c>
      <c r="H48" s="1294">
        <f>+G48/G47*100</f>
        <v>41.367118444313498</v>
      </c>
      <c r="I48" s="1317">
        <v>86.3</v>
      </c>
      <c r="J48" s="1294">
        <f>+I48/I47*100</f>
        <v>47.838137472283812</v>
      </c>
      <c r="K48" s="1316">
        <v>108</v>
      </c>
      <c r="L48" s="1294">
        <f>+K48/K47*100</f>
        <v>48.736462093862812</v>
      </c>
      <c r="M48" s="1318">
        <v>103.6</v>
      </c>
      <c r="N48" s="1295">
        <f>+M48/M47*100</f>
        <v>46.941549614861806</v>
      </c>
      <c r="O48" s="1049"/>
      <c r="P48" s="1177"/>
      <c r="R48" s="1290"/>
      <c r="S48" s="1290"/>
      <c r="T48" s="1290"/>
      <c r="U48" s="1290"/>
      <c r="V48" s="1290"/>
    </row>
    <row r="49" spans="1:22" s="1180" customFormat="1" ht="14.25" customHeight="1">
      <c r="A49" s="1177"/>
      <c r="B49" s="1204"/>
      <c r="C49" s="819"/>
      <c r="D49" s="1298" t="s">
        <v>71</v>
      </c>
      <c r="E49" s="1315">
        <v>84.6</v>
      </c>
      <c r="F49" s="1294">
        <f>+E49/E47*100</f>
        <v>56.100795755968157</v>
      </c>
      <c r="G49" s="1316">
        <v>99.5</v>
      </c>
      <c r="H49" s="1294">
        <f>+G49/G47*100</f>
        <v>58.63288155568651</v>
      </c>
      <c r="I49" s="1317">
        <v>94.1</v>
      </c>
      <c r="J49" s="1294">
        <f>+I49/I47*100</f>
        <v>52.161862527716188</v>
      </c>
      <c r="K49" s="1316">
        <v>113.6</v>
      </c>
      <c r="L49" s="1294">
        <f>+K49/K47*100</f>
        <v>51.263537906137181</v>
      </c>
      <c r="M49" s="1318">
        <v>117.1</v>
      </c>
      <c r="N49" s="1295">
        <f>+M49/M47*100</f>
        <v>53.058450385138201</v>
      </c>
      <c r="O49" s="1049"/>
      <c r="P49" s="1177"/>
      <c r="R49" s="1290"/>
      <c r="S49" s="1290"/>
      <c r="T49" s="1290"/>
      <c r="U49" s="1290"/>
      <c r="V49" s="1290"/>
    </row>
    <row r="50" spans="1:22" s="1180" customFormat="1" ht="20.25" customHeight="1">
      <c r="A50" s="1177"/>
      <c r="B50" s="1204"/>
      <c r="C50" s="816" t="s">
        <v>501</v>
      </c>
      <c r="D50" s="823"/>
      <c r="E50" s="1311">
        <v>119.9</v>
      </c>
      <c r="F50" s="1296">
        <f>+E50/E$41*100</f>
        <v>23.173560108233477</v>
      </c>
      <c r="G50" s="1312">
        <v>142.69999999999999</v>
      </c>
      <c r="H50" s="1296">
        <f>+G50/G$41*100</f>
        <v>24.13734776725304</v>
      </c>
      <c r="I50" s="1313">
        <v>160</v>
      </c>
      <c r="J50" s="1296">
        <f>+I50/I$41*100</f>
        <v>23.249055507120023</v>
      </c>
      <c r="K50" s="1312">
        <v>194.4</v>
      </c>
      <c r="L50" s="1296">
        <f>+K50/K$41*100</f>
        <v>23.261936101471818</v>
      </c>
      <c r="M50" s="1314">
        <v>208.2</v>
      </c>
      <c r="N50" s="1297">
        <f>+M50/M$41*100</f>
        <v>24.345182413470532</v>
      </c>
      <c r="O50" s="1049"/>
      <c r="P50" s="1177"/>
      <c r="R50" s="1290"/>
      <c r="S50" s="1290"/>
      <c r="T50" s="1290"/>
      <c r="U50" s="1290"/>
      <c r="V50" s="1290"/>
    </row>
    <row r="51" spans="1:22" s="1180" customFormat="1" ht="14.25" customHeight="1">
      <c r="A51" s="1177"/>
      <c r="B51" s="1204"/>
      <c r="C51" s="819"/>
      <c r="D51" s="1298" t="s">
        <v>72</v>
      </c>
      <c r="E51" s="1316">
        <v>56.9</v>
      </c>
      <c r="F51" s="1294">
        <f>+E51/E50*100</f>
        <v>47.456213511259385</v>
      </c>
      <c r="G51" s="1316">
        <v>59.1</v>
      </c>
      <c r="H51" s="1294">
        <f>+G51/G50*100</f>
        <v>41.415557112824111</v>
      </c>
      <c r="I51" s="1317">
        <v>77.3</v>
      </c>
      <c r="J51" s="1294">
        <f>+I51/I50*100</f>
        <v>48.3125</v>
      </c>
      <c r="K51" s="1316">
        <v>96.5</v>
      </c>
      <c r="L51" s="1294">
        <f>+K51/K50*100</f>
        <v>49.639917695473251</v>
      </c>
      <c r="M51" s="1318">
        <v>99.1</v>
      </c>
      <c r="N51" s="1295">
        <f>+M51/M50*100</f>
        <v>47.598463016330449</v>
      </c>
      <c r="O51" s="1049"/>
      <c r="P51" s="1177"/>
      <c r="R51" s="1290"/>
      <c r="S51" s="1290"/>
      <c r="T51" s="1290"/>
      <c r="U51" s="1290"/>
      <c r="V51" s="1290"/>
    </row>
    <row r="52" spans="1:22" s="1180" customFormat="1" ht="14.25" customHeight="1">
      <c r="A52" s="1177"/>
      <c r="B52" s="1204"/>
      <c r="C52" s="819"/>
      <c r="D52" s="1298" t="s">
        <v>71</v>
      </c>
      <c r="E52" s="1316">
        <v>63.1</v>
      </c>
      <c r="F52" s="1294">
        <f>+E52/E50*100</f>
        <v>52.627189324437026</v>
      </c>
      <c r="G52" s="1316">
        <v>83.6</v>
      </c>
      <c r="H52" s="1294">
        <f>+G52/G50*100</f>
        <v>58.584442887175889</v>
      </c>
      <c r="I52" s="1317">
        <v>82.7</v>
      </c>
      <c r="J52" s="1294">
        <f>+I52/I50*100</f>
        <v>51.6875</v>
      </c>
      <c r="K52" s="1316">
        <v>98</v>
      </c>
      <c r="L52" s="1294">
        <f>+K52/K50*100</f>
        <v>50.411522633744852</v>
      </c>
      <c r="M52" s="1318">
        <v>109.1</v>
      </c>
      <c r="N52" s="1295">
        <f>+M52/M50*100</f>
        <v>52.401536983669551</v>
      </c>
      <c r="O52" s="1049"/>
      <c r="P52" s="1177"/>
      <c r="R52" s="1290"/>
      <c r="S52" s="1290"/>
      <c r="T52" s="1290"/>
      <c r="U52" s="1290"/>
      <c r="V52" s="1290"/>
    </row>
    <row r="53" spans="1:22" s="1180" customFormat="1" ht="20.25" customHeight="1">
      <c r="A53" s="1177"/>
      <c r="B53" s="1204"/>
      <c r="C53" s="816" t="s">
        <v>164</v>
      </c>
      <c r="D53" s="823"/>
      <c r="E53" s="1312">
        <v>154.30000000000001</v>
      </c>
      <c r="F53" s="1296">
        <f>+E53/E$41*100</f>
        <v>29.822187862388873</v>
      </c>
      <c r="G53" s="1312">
        <v>183.7</v>
      </c>
      <c r="H53" s="1296">
        <f>+G53/G$41*100</f>
        <v>31.072395128552095</v>
      </c>
      <c r="I53" s="1313">
        <v>215.6</v>
      </c>
      <c r="J53" s="1296">
        <f>+I53/I$41*100</f>
        <v>31.328102295844229</v>
      </c>
      <c r="K53" s="1312">
        <v>260.8</v>
      </c>
      <c r="L53" s="1296">
        <f>+K53/K$41*100</f>
        <v>31.207371066172069</v>
      </c>
      <c r="M53" s="1314">
        <v>278</v>
      </c>
      <c r="N53" s="1297">
        <f>+M53/M$41*100</f>
        <v>32.507015902712816</v>
      </c>
      <c r="O53" s="1049"/>
      <c r="P53" s="1177"/>
      <c r="R53" s="1290"/>
      <c r="S53" s="1290"/>
      <c r="T53" s="1290"/>
      <c r="U53" s="1290"/>
      <c r="V53" s="1290"/>
    </row>
    <row r="54" spans="1:22" s="1180" customFormat="1" ht="14.25" customHeight="1">
      <c r="A54" s="1177"/>
      <c r="B54" s="1204"/>
      <c r="C54" s="819"/>
      <c r="D54" s="1298" t="s">
        <v>72</v>
      </c>
      <c r="E54" s="1316">
        <v>84</v>
      </c>
      <c r="F54" s="1294">
        <f>+E54/E53*100</f>
        <v>54.439403758911212</v>
      </c>
      <c r="G54" s="1316">
        <v>100.1</v>
      </c>
      <c r="H54" s="1294">
        <f>+G54/G53*100</f>
        <v>54.491017964071851</v>
      </c>
      <c r="I54" s="1317">
        <v>118.7</v>
      </c>
      <c r="J54" s="1294">
        <f>+I54/I53*100</f>
        <v>55.055658627087197</v>
      </c>
      <c r="K54" s="1316">
        <v>147.19999999999999</v>
      </c>
      <c r="L54" s="1294">
        <f>+K54/K53*100</f>
        <v>56.441717791411037</v>
      </c>
      <c r="M54" s="1318">
        <v>158.5</v>
      </c>
      <c r="N54" s="1295">
        <f>+M54/M53*100</f>
        <v>57.014388489208635</v>
      </c>
      <c r="O54" s="1049"/>
      <c r="P54" s="1177"/>
      <c r="R54" s="1290"/>
      <c r="S54" s="1290"/>
      <c r="T54" s="1290"/>
      <c r="U54" s="1290"/>
      <c r="V54" s="1290"/>
    </row>
    <row r="55" spans="1:22" s="1180" customFormat="1" ht="14.25" customHeight="1">
      <c r="A55" s="1177"/>
      <c r="B55" s="1204"/>
      <c r="C55" s="819"/>
      <c r="D55" s="1298" t="s">
        <v>71</v>
      </c>
      <c r="E55" s="1316">
        <v>70.2</v>
      </c>
      <c r="F55" s="1294">
        <f>+E55/E53*100</f>
        <v>45.495787427090086</v>
      </c>
      <c r="G55" s="1316">
        <v>83.5</v>
      </c>
      <c r="H55" s="1294">
        <f>+G55/G53*100</f>
        <v>45.45454545454546</v>
      </c>
      <c r="I55" s="1317">
        <v>96.9</v>
      </c>
      <c r="J55" s="1294">
        <f>+I55/I53*100</f>
        <v>44.944341372912803</v>
      </c>
      <c r="K55" s="1316">
        <v>113.6</v>
      </c>
      <c r="L55" s="1294">
        <f>+K55/K53*100</f>
        <v>43.558282208588956</v>
      </c>
      <c r="M55" s="1318">
        <v>119.5</v>
      </c>
      <c r="N55" s="1295">
        <f>+M55/M53*100</f>
        <v>42.985611510791365</v>
      </c>
      <c r="O55" s="1049"/>
      <c r="P55" s="1177"/>
      <c r="R55" s="1290"/>
      <c r="S55" s="1290"/>
      <c r="T55" s="1290"/>
      <c r="U55" s="1290"/>
      <c r="V55" s="1290"/>
    </row>
    <row r="56" spans="1:22" s="948" customFormat="1" ht="12" customHeight="1">
      <c r="A56" s="1025"/>
      <c r="B56" s="1026"/>
      <c r="C56" s="1027" t="s">
        <v>503</v>
      </c>
      <c r="D56" s="1028"/>
      <c r="E56" s="1029"/>
      <c r="F56" s="1165"/>
      <c r="G56" s="1029"/>
      <c r="H56" s="1165"/>
      <c r="I56" s="1029"/>
      <c r="J56" s="1165"/>
      <c r="K56" s="1029"/>
      <c r="L56" s="1165"/>
      <c r="M56" s="1029"/>
      <c r="N56" s="1165"/>
      <c r="O56" s="1030"/>
      <c r="P56" s="1015"/>
    </row>
    <row r="57" spans="1:22" s="1207" customFormat="1" ht="13.5" customHeight="1">
      <c r="A57" s="1205"/>
      <c r="B57" s="1066"/>
      <c r="C57" s="1069" t="s">
        <v>479</v>
      </c>
      <c r="D57" s="819"/>
      <c r="E57" s="1601"/>
      <c r="F57" s="1601"/>
      <c r="G57" s="1601"/>
      <c r="H57" s="1601"/>
      <c r="I57" s="1601"/>
      <c r="J57" s="1601"/>
      <c r="K57" s="1601"/>
      <c r="L57" s="1601"/>
      <c r="M57" s="1601"/>
      <c r="N57" s="1601"/>
      <c r="O57" s="1206"/>
      <c r="P57" s="1205"/>
    </row>
    <row r="58" spans="1:22" ht="13.5" customHeight="1">
      <c r="A58" s="1036"/>
      <c r="B58" s="1208">
        <v>8</v>
      </c>
      <c r="C58" s="1593">
        <v>41913</v>
      </c>
      <c r="D58" s="1593"/>
      <c r="E58" s="1038"/>
      <c r="F58" s="1038"/>
      <c r="G58" s="1038"/>
      <c r="H58" s="1038"/>
      <c r="I58" s="1038"/>
      <c r="J58" s="1038"/>
      <c r="K58" s="1038"/>
      <c r="L58" s="1038"/>
      <c r="M58" s="1038"/>
      <c r="N58" s="1038"/>
      <c r="O58" s="1189"/>
      <c r="P58" s="1036"/>
    </row>
    <row r="61" spans="1:22" ht="15" customHeight="1"/>
    <row r="69" spans="13:15" ht="8.25" customHeight="1"/>
    <row r="71" spans="13:15" ht="9" customHeight="1">
      <c r="O71" s="1188"/>
    </row>
    <row r="72" spans="13:15" ht="8.25" customHeight="1">
      <c r="M72" s="1622"/>
      <c r="N72" s="1622"/>
      <c r="O72" s="1622"/>
    </row>
    <row r="73" spans="13:15" ht="9.75" customHeight="1"/>
  </sheetData>
  <mergeCells count="164">
    <mergeCell ref="C41:D41"/>
    <mergeCell ref="E57:N57"/>
    <mergeCell ref="C58:D58"/>
    <mergeCell ref="M72:O72"/>
    <mergeCell ref="C37:N37"/>
    <mergeCell ref="C38:D39"/>
    <mergeCell ref="E39:F39"/>
    <mergeCell ref="G39:H39"/>
    <mergeCell ref="I39:J39"/>
    <mergeCell ref="K39:L39"/>
    <mergeCell ref="M39:N39"/>
    <mergeCell ref="E35:F35"/>
    <mergeCell ref="G35:H35"/>
    <mergeCell ref="I35:J35"/>
    <mergeCell ref="K35:L35"/>
    <mergeCell ref="M35:N35"/>
    <mergeCell ref="M36:N36"/>
    <mergeCell ref="E33:F33"/>
    <mergeCell ref="G33:H33"/>
    <mergeCell ref="I33:J33"/>
    <mergeCell ref="K33:L33"/>
    <mergeCell ref="M33:N33"/>
    <mergeCell ref="E34:F34"/>
    <mergeCell ref="G34:H34"/>
    <mergeCell ref="I34:J34"/>
    <mergeCell ref="K34:L34"/>
    <mergeCell ref="M34:N34"/>
    <mergeCell ref="C32:D32"/>
    <mergeCell ref="E32:F32"/>
    <mergeCell ref="G32:H32"/>
    <mergeCell ref="I32:J32"/>
    <mergeCell ref="K32:L32"/>
    <mergeCell ref="M32:N32"/>
    <mergeCell ref="E30:F30"/>
    <mergeCell ref="G30:H30"/>
    <mergeCell ref="I30:J30"/>
    <mergeCell ref="K30:L30"/>
    <mergeCell ref="M30:N30"/>
    <mergeCell ref="E31:F31"/>
    <mergeCell ref="G31:H31"/>
    <mergeCell ref="I31:J31"/>
    <mergeCell ref="K31:L31"/>
    <mergeCell ref="M31:N31"/>
    <mergeCell ref="E28:F28"/>
    <mergeCell ref="G28:H28"/>
    <mergeCell ref="I28:J28"/>
    <mergeCell ref="K28:L28"/>
    <mergeCell ref="M28:N28"/>
    <mergeCell ref="E29:F29"/>
    <mergeCell ref="G29:H29"/>
    <mergeCell ref="I29:J29"/>
    <mergeCell ref="K29:L29"/>
    <mergeCell ref="M29:N29"/>
    <mergeCell ref="E26:F26"/>
    <mergeCell ref="G26:H26"/>
    <mergeCell ref="I26:J26"/>
    <mergeCell ref="K26:L26"/>
    <mergeCell ref="M26:N26"/>
    <mergeCell ref="E27:F27"/>
    <mergeCell ref="G27:H27"/>
    <mergeCell ref="I27:J27"/>
    <mergeCell ref="K27:L27"/>
    <mergeCell ref="M27:N27"/>
    <mergeCell ref="E24:F24"/>
    <mergeCell ref="G24:H24"/>
    <mergeCell ref="I24:J24"/>
    <mergeCell ref="K24:L24"/>
    <mergeCell ref="M24:N24"/>
    <mergeCell ref="E25:F25"/>
    <mergeCell ref="G25:H25"/>
    <mergeCell ref="I25:J25"/>
    <mergeCell ref="K25:L25"/>
    <mergeCell ref="M25:N25"/>
    <mergeCell ref="E22:F22"/>
    <mergeCell ref="G22:H22"/>
    <mergeCell ref="I22:J22"/>
    <mergeCell ref="K22:L22"/>
    <mergeCell ref="M22:N22"/>
    <mergeCell ref="E23:F23"/>
    <mergeCell ref="G23:H23"/>
    <mergeCell ref="I23:J23"/>
    <mergeCell ref="K23:L23"/>
    <mergeCell ref="M23:N23"/>
    <mergeCell ref="E20:F20"/>
    <mergeCell ref="G20:H20"/>
    <mergeCell ref="I20:J20"/>
    <mergeCell ref="K20:L20"/>
    <mergeCell ref="M20:N20"/>
    <mergeCell ref="E21:F21"/>
    <mergeCell ref="G21:H21"/>
    <mergeCell ref="I21:J21"/>
    <mergeCell ref="K21:L21"/>
    <mergeCell ref="M21:N21"/>
    <mergeCell ref="M18:N18"/>
    <mergeCell ref="E19:F19"/>
    <mergeCell ref="G19:H19"/>
    <mergeCell ref="I19:J19"/>
    <mergeCell ref="K19:L19"/>
    <mergeCell ref="M19:N19"/>
    <mergeCell ref="E17:F17"/>
    <mergeCell ref="G17:H17"/>
    <mergeCell ref="I17:J17"/>
    <mergeCell ref="K17:L17"/>
    <mergeCell ref="M17:N17"/>
    <mergeCell ref="C18:D18"/>
    <mergeCell ref="E18:F18"/>
    <mergeCell ref="G18:H18"/>
    <mergeCell ref="I18:J18"/>
    <mergeCell ref="K18:L18"/>
    <mergeCell ref="E15:F15"/>
    <mergeCell ref="G15:H15"/>
    <mergeCell ref="I15:J15"/>
    <mergeCell ref="K15:L15"/>
    <mergeCell ref="M15:N15"/>
    <mergeCell ref="E16:F16"/>
    <mergeCell ref="G16:H16"/>
    <mergeCell ref="I16:J16"/>
    <mergeCell ref="K16:L16"/>
    <mergeCell ref="M16:N16"/>
    <mergeCell ref="E13:F13"/>
    <mergeCell ref="G13:H13"/>
    <mergeCell ref="I13:J13"/>
    <mergeCell ref="K13:L13"/>
    <mergeCell ref="M13:N13"/>
    <mergeCell ref="E14:F14"/>
    <mergeCell ref="G14:H14"/>
    <mergeCell ref="I14:J14"/>
    <mergeCell ref="K14:L14"/>
    <mergeCell ref="M14:N14"/>
    <mergeCell ref="E11:F11"/>
    <mergeCell ref="G11:H11"/>
    <mergeCell ref="I11:J11"/>
    <mergeCell ref="K11:L11"/>
    <mergeCell ref="M11:N11"/>
    <mergeCell ref="E12:F12"/>
    <mergeCell ref="G12:H12"/>
    <mergeCell ref="I12:J12"/>
    <mergeCell ref="K12:L12"/>
    <mergeCell ref="M12:N12"/>
    <mergeCell ref="E9:F9"/>
    <mergeCell ref="G9:H9"/>
    <mergeCell ref="I9:J9"/>
    <mergeCell ref="K9:L9"/>
    <mergeCell ref="M9:N9"/>
    <mergeCell ref="E10:F10"/>
    <mergeCell ref="G10:H10"/>
    <mergeCell ref="I10:J10"/>
    <mergeCell ref="K10:L10"/>
    <mergeCell ref="M10:N10"/>
    <mergeCell ref="C8:D8"/>
    <mergeCell ref="E8:F8"/>
    <mergeCell ref="G8:H8"/>
    <mergeCell ref="I8:J8"/>
    <mergeCell ref="K8:L8"/>
    <mergeCell ref="M8:N8"/>
    <mergeCell ref="I1:N1"/>
    <mergeCell ref="M3:N3"/>
    <mergeCell ref="C4:N4"/>
    <mergeCell ref="C5:D6"/>
    <mergeCell ref="E7:F7"/>
    <mergeCell ref="G7:H7"/>
    <mergeCell ref="I7:J7"/>
    <mergeCell ref="K7:L7"/>
    <mergeCell ref="M7:N7"/>
  </mergeCells>
  <conditionalFormatting sqref="E7:N7">
    <cfRule type="cellIs" dxfId="14" priority="2" operator="equal">
      <formula>"1.º trimestre"</formula>
    </cfRule>
  </conditionalFormatting>
  <conditionalFormatting sqref="E39:N39">
    <cfRule type="cellIs" dxfId="13"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sheetPr codeName="Folha5">
    <tabColor theme="5"/>
  </sheetPr>
  <dimension ref="A1:AE76"/>
  <sheetViews>
    <sheetView zoomScaleNormal="100" workbookViewId="0"/>
  </sheetViews>
  <sheetFormatPr defaultRowHeight="12.75"/>
  <cols>
    <col min="1" max="1" width="1" style="165" customWidth="1"/>
    <col min="2" max="2" width="2.5703125" style="165" customWidth="1"/>
    <col min="3" max="3" width="1" style="165" customWidth="1"/>
    <col min="4" max="4" width="24.7109375" style="165" customWidth="1"/>
    <col min="5" max="17" width="5.42578125" style="165" customWidth="1"/>
    <col min="18" max="18" width="2.5703125" style="165" customWidth="1"/>
    <col min="19" max="19" width="1" style="165" customWidth="1"/>
    <col min="20" max="16384" width="9.140625" style="165"/>
  </cols>
  <sheetData>
    <row r="1" spans="1:30" ht="13.5" customHeight="1">
      <c r="A1" s="164"/>
      <c r="B1" s="1641" t="s">
        <v>486</v>
      </c>
      <c r="C1" s="1641"/>
      <c r="D1" s="1641"/>
      <c r="E1" s="166"/>
      <c r="F1" s="166"/>
      <c r="G1" s="166"/>
      <c r="H1" s="166"/>
      <c r="I1" s="166"/>
      <c r="J1" s="166"/>
      <c r="K1" s="166"/>
      <c r="L1" s="166"/>
      <c r="M1" s="166"/>
      <c r="N1" s="166"/>
      <c r="O1" s="166"/>
      <c r="P1" s="166"/>
      <c r="Q1" s="166"/>
      <c r="R1" s="166"/>
      <c r="S1" s="164"/>
    </row>
    <row r="2" spans="1:30" ht="6" customHeight="1">
      <c r="A2" s="164"/>
      <c r="B2" s="687"/>
      <c r="C2" s="687"/>
      <c r="D2" s="687"/>
      <c r="E2" s="276"/>
      <c r="F2" s="276"/>
      <c r="G2" s="276"/>
      <c r="H2" s="276"/>
      <c r="I2" s="276"/>
      <c r="J2" s="276"/>
      <c r="K2" s="276"/>
      <c r="L2" s="276"/>
      <c r="M2" s="276"/>
      <c r="N2" s="276"/>
      <c r="O2" s="276"/>
      <c r="P2" s="276"/>
      <c r="Q2" s="276"/>
      <c r="R2" s="277"/>
      <c r="S2" s="166"/>
    </row>
    <row r="3" spans="1:30" ht="10.5" customHeight="1" thickBot="1">
      <c r="A3" s="164"/>
      <c r="B3" s="166"/>
      <c r="C3" s="166"/>
      <c r="D3" s="166"/>
      <c r="E3" s="654"/>
      <c r="F3" s="654"/>
      <c r="G3" s="166"/>
      <c r="H3" s="166"/>
      <c r="I3" s="166"/>
      <c r="J3" s="166"/>
      <c r="K3" s="166"/>
      <c r="L3" s="166"/>
      <c r="M3" s="166"/>
      <c r="N3" s="166"/>
      <c r="O3" s="166"/>
      <c r="P3" s="654"/>
      <c r="Q3" s="654" t="s">
        <v>70</v>
      </c>
      <c r="R3" s="278"/>
      <c r="S3" s="166"/>
    </row>
    <row r="4" spans="1:30" ht="13.5" customHeight="1" thickBot="1">
      <c r="A4" s="164"/>
      <c r="B4" s="166"/>
      <c r="C4" s="458" t="s">
        <v>487</v>
      </c>
      <c r="D4" s="461"/>
      <c r="E4" s="462"/>
      <c r="F4" s="462"/>
      <c r="G4" s="462"/>
      <c r="H4" s="462"/>
      <c r="I4" s="462"/>
      <c r="J4" s="462"/>
      <c r="K4" s="462"/>
      <c r="L4" s="462"/>
      <c r="M4" s="462"/>
      <c r="N4" s="462"/>
      <c r="O4" s="462"/>
      <c r="P4" s="462"/>
      <c r="Q4" s="463"/>
      <c r="R4" s="278"/>
      <c r="S4" s="166"/>
    </row>
    <row r="5" spans="1:30" ht="12" customHeight="1">
      <c r="A5" s="164"/>
      <c r="B5" s="166"/>
      <c r="C5" s="1135" t="s">
        <v>78</v>
      </c>
      <c r="D5" s="1135"/>
      <c r="E5" s="218"/>
      <c r="F5" s="218"/>
      <c r="G5" s="218"/>
      <c r="H5" s="218"/>
      <c r="I5" s="218"/>
      <c r="J5" s="218"/>
      <c r="K5" s="218"/>
      <c r="L5" s="218"/>
      <c r="M5" s="218"/>
      <c r="N5" s="218"/>
      <c r="O5" s="218"/>
      <c r="P5" s="218"/>
      <c r="Q5" s="218"/>
      <c r="R5" s="278"/>
      <c r="S5" s="166"/>
    </row>
    <row r="6" spans="1:30" s="124" customFormat="1" ht="13.5" customHeight="1">
      <c r="A6" s="196"/>
      <c r="B6" s="205"/>
      <c r="C6" s="1636" t="s">
        <v>138</v>
      </c>
      <c r="D6" s="1637"/>
      <c r="E6" s="1637"/>
      <c r="F6" s="1637"/>
      <c r="G6" s="1637"/>
      <c r="H6" s="1637"/>
      <c r="I6" s="1637"/>
      <c r="J6" s="1637"/>
      <c r="K6" s="1637"/>
      <c r="L6" s="1637"/>
      <c r="M6" s="1637"/>
      <c r="N6" s="1637"/>
      <c r="O6" s="1637"/>
      <c r="P6" s="1637"/>
      <c r="Q6" s="1638"/>
      <c r="R6" s="278"/>
      <c r="S6" s="4"/>
      <c r="U6" s="636"/>
      <c r="V6" s="636"/>
      <c r="W6" s="636"/>
      <c r="X6" s="636"/>
      <c r="Y6" s="636"/>
      <c r="Z6" s="636"/>
      <c r="AA6" s="636"/>
      <c r="AB6" s="636"/>
      <c r="AC6" s="636"/>
      <c r="AD6" s="636"/>
    </row>
    <row r="7" spans="1:30" s="124" customFormat="1" ht="3.75" customHeight="1">
      <c r="A7" s="196"/>
      <c r="B7" s="205"/>
      <c r="C7" s="1136"/>
      <c r="D7" s="1136"/>
      <c r="E7" s="1137"/>
      <c r="F7" s="1137"/>
      <c r="G7" s="1137"/>
      <c r="H7" s="1137"/>
      <c r="I7" s="1137"/>
      <c r="J7" s="1137"/>
      <c r="K7" s="1137"/>
      <c r="L7" s="1137"/>
      <c r="M7" s="1137"/>
      <c r="N7" s="1137"/>
      <c r="O7" s="1137"/>
      <c r="P7" s="1137"/>
      <c r="Q7" s="1137"/>
      <c r="R7" s="278"/>
      <c r="S7" s="4"/>
      <c r="U7" s="636"/>
      <c r="V7" s="636"/>
      <c r="W7" s="636"/>
      <c r="X7" s="636"/>
      <c r="Y7" s="636"/>
      <c r="Z7" s="636"/>
      <c r="AA7" s="636"/>
      <c r="AB7" s="636"/>
      <c r="AC7" s="636"/>
      <c r="AD7" s="636"/>
    </row>
    <row r="8" spans="1:30" s="124" customFormat="1" ht="13.5" customHeight="1">
      <c r="A8" s="196"/>
      <c r="B8" s="205"/>
      <c r="C8" s="1137"/>
      <c r="D8" s="1137"/>
      <c r="E8" s="1643">
        <v>2013</v>
      </c>
      <c r="F8" s="1643"/>
      <c r="G8" s="1643"/>
      <c r="H8" s="1643"/>
      <c r="I8" s="1643"/>
      <c r="J8" s="1643">
        <v>2014</v>
      </c>
      <c r="K8" s="1643"/>
      <c r="L8" s="1643"/>
      <c r="M8" s="1643"/>
      <c r="N8" s="1643"/>
      <c r="O8" s="1643"/>
      <c r="P8" s="1643"/>
      <c r="Q8" s="1643"/>
      <c r="R8" s="278"/>
      <c r="S8" s="4"/>
      <c r="U8" s="636"/>
      <c r="V8" s="636"/>
      <c r="W8" s="636"/>
      <c r="X8" s="636"/>
      <c r="Y8" s="636"/>
      <c r="Z8" s="636"/>
      <c r="AA8" s="636"/>
      <c r="AB8" s="636"/>
      <c r="AC8" s="636"/>
      <c r="AD8" s="636"/>
    </row>
    <row r="9" spans="1:30" ht="12.75" customHeight="1">
      <c r="A9" s="164"/>
      <c r="B9" s="166"/>
      <c r="C9" s="1642"/>
      <c r="D9" s="1642"/>
      <c r="E9" s="766" t="s">
        <v>98</v>
      </c>
      <c r="F9" s="766" t="s">
        <v>97</v>
      </c>
      <c r="G9" s="766" t="s">
        <v>96</v>
      </c>
      <c r="H9" s="766" t="s">
        <v>95</v>
      </c>
      <c r="I9" s="766" t="s">
        <v>94</v>
      </c>
      <c r="J9" s="766" t="s">
        <v>93</v>
      </c>
      <c r="K9" s="766" t="s">
        <v>104</v>
      </c>
      <c r="L9" s="766" t="s">
        <v>103</v>
      </c>
      <c r="M9" s="766" t="s">
        <v>102</v>
      </c>
      <c r="N9" s="766" t="s">
        <v>101</v>
      </c>
      <c r="O9" s="766" t="s">
        <v>100</v>
      </c>
      <c r="P9" s="766" t="s">
        <v>99</v>
      </c>
      <c r="Q9" s="766" t="s">
        <v>98</v>
      </c>
      <c r="R9" s="278"/>
      <c r="S9" s="166"/>
    </row>
    <row r="10" spans="1:30" ht="3.75" customHeight="1">
      <c r="A10" s="164"/>
      <c r="B10" s="166"/>
      <c r="C10" s="1092"/>
      <c r="D10" s="1092"/>
      <c r="E10" s="1088"/>
      <c r="F10" s="1088"/>
      <c r="G10" s="1088"/>
      <c r="H10" s="1088"/>
      <c r="I10" s="1088"/>
      <c r="J10" s="1088"/>
      <c r="K10" s="1088"/>
      <c r="L10" s="1088"/>
      <c r="M10" s="1088"/>
      <c r="N10" s="1088"/>
      <c r="O10" s="1088"/>
      <c r="P10" s="1088"/>
      <c r="Q10" s="1088"/>
      <c r="R10" s="278"/>
      <c r="S10" s="166"/>
    </row>
    <row r="11" spans="1:30" ht="13.5" customHeight="1">
      <c r="A11" s="164"/>
      <c r="B11" s="166"/>
      <c r="C11" s="1639" t="s">
        <v>428</v>
      </c>
      <c r="D11" s="1640"/>
      <c r="E11" s="1089"/>
      <c r="F11" s="1089"/>
      <c r="G11" s="1089"/>
      <c r="H11" s="1089"/>
      <c r="I11" s="1089"/>
      <c r="J11" s="1089"/>
      <c r="K11" s="1089"/>
      <c r="L11" s="1089"/>
      <c r="M11" s="1089"/>
      <c r="N11" s="1089"/>
      <c r="O11" s="1089"/>
      <c r="P11" s="1089"/>
      <c r="Q11" s="1089"/>
      <c r="R11" s="278"/>
      <c r="S11" s="166"/>
    </row>
    <row r="12" spans="1:30" s="204" customFormat="1" ht="13.5" customHeight="1">
      <c r="A12" s="196"/>
      <c r="B12" s="205"/>
      <c r="D12" s="1141" t="s">
        <v>68</v>
      </c>
      <c r="E12" s="1093">
        <v>166</v>
      </c>
      <c r="F12" s="1093">
        <v>153</v>
      </c>
      <c r="G12" s="1093">
        <v>153</v>
      </c>
      <c r="H12" s="1093">
        <v>146</v>
      </c>
      <c r="I12" s="1093">
        <v>145</v>
      </c>
      <c r="J12" s="1093">
        <v>158</v>
      </c>
      <c r="K12" s="1093">
        <v>149</v>
      </c>
      <c r="L12" s="1093">
        <v>147</v>
      </c>
      <c r="M12" s="1093">
        <v>147</v>
      </c>
      <c r="N12" s="1093">
        <v>132</v>
      </c>
      <c r="O12" s="1093">
        <v>104</v>
      </c>
      <c r="P12" s="1093">
        <v>97</v>
      </c>
      <c r="Q12" s="1093">
        <v>86</v>
      </c>
      <c r="R12" s="278"/>
      <c r="S12" s="166"/>
    </row>
    <row r="13" spans="1:30" s="192" customFormat="1" ht="18.75" customHeight="1">
      <c r="A13" s="196"/>
      <c r="B13" s="205"/>
      <c r="C13" s="686"/>
      <c r="D13" s="279"/>
      <c r="E13" s="198"/>
      <c r="F13" s="198"/>
      <c r="G13" s="198"/>
      <c r="H13" s="198"/>
      <c r="I13" s="198"/>
      <c r="J13" s="198"/>
      <c r="K13" s="198"/>
      <c r="L13" s="198"/>
      <c r="M13" s="198"/>
      <c r="N13" s="198"/>
      <c r="O13" s="198"/>
      <c r="P13" s="198"/>
      <c r="Q13" s="198"/>
      <c r="R13" s="278"/>
      <c r="S13" s="166"/>
    </row>
    <row r="14" spans="1:30" s="192" customFormat="1" ht="13.5" customHeight="1">
      <c r="A14" s="196"/>
      <c r="B14" s="205"/>
      <c r="C14" s="1639" t="s">
        <v>156</v>
      </c>
      <c r="D14" s="1640"/>
      <c r="E14" s="198"/>
      <c r="F14" s="198"/>
      <c r="G14" s="198"/>
      <c r="H14" s="198"/>
      <c r="I14" s="198"/>
      <c r="J14" s="198"/>
      <c r="K14" s="198"/>
      <c r="L14" s="198"/>
      <c r="M14" s="198"/>
      <c r="N14" s="198"/>
      <c r="O14" s="198"/>
      <c r="P14" s="198"/>
      <c r="Q14" s="198"/>
      <c r="R14" s="278"/>
      <c r="S14" s="166"/>
    </row>
    <row r="15" spans="1:30" s="200" customFormat="1" ht="13.5" customHeight="1">
      <c r="A15" s="196"/>
      <c r="B15" s="205"/>
      <c r="D15" s="1141" t="s">
        <v>68</v>
      </c>
      <c r="E15" s="1129">
        <v>1710</v>
      </c>
      <c r="F15" s="1129">
        <v>1318</v>
      </c>
      <c r="G15" s="1129">
        <v>1243</v>
      </c>
      <c r="H15" s="1129">
        <v>1517</v>
      </c>
      <c r="I15" s="1129">
        <v>2056</v>
      </c>
      <c r="J15" s="1129">
        <v>2345</v>
      </c>
      <c r="K15" s="1129">
        <v>1745</v>
      </c>
      <c r="L15" s="1129">
        <v>1658</v>
      </c>
      <c r="M15" s="1129">
        <v>1255</v>
      </c>
      <c r="N15" s="1129">
        <v>1464</v>
      </c>
      <c r="O15" s="1129">
        <v>827</v>
      </c>
      <c r="P15" s="1129">
        <v>819</v>
      </c>
      <c r="Q15" s="1129">
        <v>740</v>
      </c>
      <c r="R15" s="281"/>
      <c r="S15" s="194"/>
    </row>
    <row r="16" spans="1:30" s="170" customFormat="1" ht="26.25" customHeight="1">
      <c r="A16" s="1253"/>
      <c r="B16" s="169"/>
      <c r="C16" s="1254"/>
      <c r="D16" s="1255" t="s">
        <v>702</v>
      </c>
      <c r="E16" s="1256">
        <v>818</v>
      </c>
      <c r="F16" s="1256">
        <v>653</v>
      </c>
      <c r="G16" s="1256">
        <v>588</v>
      </c>
      <c r="H16" s="1256">
        <v>866</v>
      </c>
      <c r="I16" s="1256">
        <v>1049</v>
      </c>
      <c r="J16" s="1256">
        <v>1118</v>
      </c>
      <c r="K16" s="1256">
        <v>1090</v>
      </c>
      <c r="L16" s="1256">
        <v>1073</v>
      </c>
      <c r="M16" s="1256">
        <v>780</v>
      </c>
      <c r="N16" s="1256">
        <v>718</v>
      </c>
      <c r="O16" s="1256">
        <v>462</v>
      </c>
      <c r="P16" s="1256">
        <v>399</v>
      </c>
      <c r="Q16" s="1256">
        <v>335</v>
      </c>
      <c r="R16" s="1251"/>
      <c r="S16" s="169"/>
    </row>
    <row r="17" spans="1:19" s="192" customFormat="1" ht="18.75" customHeight="1">
      <c r="A17" s="196"/>
      <c r="B17" s="191"/>
      <c r="C17" s="686" t="s">
        <v>241</v>
      </c>
      <c r="D17" s="1257" t="s">
        <v>703</v>
      </c>
      <c r="E17" s="1151">
        <v>892</v>
      </c>
      <c r="F17" s="1151">
        <v>665</v>
      </c>
      <c r="G17" s="1151">
        <v>655</v>
      </c>
      <c r="H17" s="1151">
        <v>651</v>
      </c>
      <c r="I17" s="1151">
        <v>1007</v>
      </c>
      <c r="J17" s="1151">
        <v>1227</v>
      </c>
      <c r="K17" s="1151">
        <v>655</v>
      </c>
      <c r="L17" s="1151">
        <v>585</v>
      </c>
      <c r="M17" s="1151">
        <v>475</v>
      </c>
      <c r="N17" s="1151">
        <v>746</v>
      </c>
      <c r="O17" s="1151">
        <v>365</v>
      </c>
      <c r="P17" s="1151">
        <v>420</v>
      </c>
      <c r="Q17" s="1151">
        <v>405</v>
      </c>
      <c r="R17" s="278"/>
      <c r="S17" s="166"/>
    </row>
    <row r="18" spans="1:19" s="192" customFormat="1">
      <c r="A18" s="196"/>
      <c r="B18" s="191"/>
      <c r="C18" s="686"/>
      <c r="D18" s="282"/>
      <c r="E18" s="198"/>
      <c r="F18" s="198"/>
      <c r="G18" s="198"/>
      <c r="H18" s="198"/>
      <c r="I18" s="198"/>
      <c r="J18" s="198"/>
      <c r="K18" s="198"/>
      <c r="L18" s="198"/>
      <c r="M18" s="198"/>
      <c r="N18" s="198"/>
      <c r="O18" s="198"/>
      <c r="P18" s="198"/>
      <c r="Q18" s="198"/>
      <c r="R18" s="278"/>
      <c r="S18" s="166"/>
    </row>
    <row r="19" spans="1:19" s="192" customFormat="1" ht="13.5" customHeight="1">
      <c r="A19" s="196"/>
      <c r="B19" s="191"/>
      <c r="C19" s="686"/>
      <c r="D19" s="282"/>
      <c r="E19" s="187"/>
      <c r="F19" s="187"/>
      <c r="G19" s="187"/>
      <c r="H19" s="187"/>
      <c r="I19" s="187"/>
      <c r="J19" s="187"/>
      <c r="K19" s="187"/>
      <c r="L19" s="187"/>
      <c r="M19" s="187"/>
      <c r="N19" s="187"/>
      <c r="O19" s="187"/>
      <c r="P19" s="187"/>
      <c r="Q19" s="187"/>
      <c r="R19" s="278"/>
      <c r="S19" s="166"/>
    </row>
    <row r="20" spans="1:19" s="192" customFormat="1" ht="13.5" customHeight="1">
      <c r="A20" s="196"/>
      <c r="B20" s="191"/>
      <c r="C20" s="686"/>
      <c r="D20" s="552"/>
      <c r="E20" s="199"/>
      <c r="F20" s="199"/>
      <c r="G20" s="199"/>
      <c r="H20" s="199"/>
      <c r="I20" s="199"/>
      <c r="J20" s="199"/>
      <c r="K20" s="199"/>
      <c r="L20" s="199"/>
      <c r="M20" s="199"/>
      <c r="N20" s="199"/>
      <c r="O20" s="199"/>
      <c r="P20" s="199"/>
      <c r="Q20" s="199"/>
      <c r="R20" s="278"/>
      <c r="S20" s="166"/>
    </row>
    <row r="21" spans="1:19" s="192" customFormat="1" ht="13.5" customHeight="1">
      <c r="A21" s="196"/>
      <c r="B21" s="191"/>
      <c r="C21" s="686"/>
      <c r="D21" s="552"/>
      <c r="E21" s="199"/>
      <c r="F21" s="199"/>
      <c r="G21" s="199"/>
      <c r="H21" s="199"/>
      <c r="I21" s="199"/>
      <c r="J21" s="199"/>
      <c r="K21" s="199"/>
      <c r="L21" s="199"/>
      <c r="M21" s="199"/>
      <c r="N21" s="199"/>
      <c r="O21" s="199"/>
      <c r="P21" s="199"/>
      <c r="Q21" s="199"/>
      <c r="R21" s="278"/>
      <c r="S21" s="166"/>
    </row>
    <row r="22" spans="1:19" s="192" customFormat="1" ht="13.5" customHeight="1">
      <c r="A22" s="190"/>
      <c r="B22" s="191"/>
      <c r="C22" s="686"/>
      <c r="D22" s="552"/>
      <c r="E22" s="199"/>
      <c r="F22" s="199"/>
      <c r="G22" s="199"/>
      <c r="H22" s="199"/>
      <c r="I22" s="199"/>
      <c r="J22" s="199"/>
      <c r="K22" s="199"/>
      <c r="L22" s="199"/>
      <c r="M22" s="199"/>
      <c r="N22" s="199"/>
      <c r="O22" s="199"/>
      <c r="P22" s="199"/>
      <c r="Q22" s="199"/>
      <c r="R22" s="278"/>
      <c r="S22" s="166"/>
    </row>
    <row r="23" spans="1:19" s="192" customFormat="1" ht="13.5" customHeight="1">
      <c r="A23" s="190"/>
      <c r="B23" s="191"/>
      <c r="C23" s="686"/>
      <c r="D23" s="552"/>
      <c r="E23" s="199"/>
      <c r="F23" s="199"/>
      <c r="G23" s="199"/>
      <c r="H23" s="199"/>
      <c r="I23" s="199"/>
      <c r="J23" s="199"/>
      <c r="K23" s="199"/>
      <c r="L23" s="199"/>
      <c r="M23" s="199"/>
      <c r="N23" s="199"/>
      <c r="O23" s="199"/>
      <c r="P23" s="199"/>
      <c r="Q23" s="199"/>
      <c r="R23" s="278"/>
      <c r="S23" s="166"/>
    </row>
    <row r="24" spans="1:19" s="192" customFormat="1" ht="13.5" customHeight="1">
      <c r="A24" s="190"/>
      <c r="B24" s="191"/>
      <c r="C24" s="686"/>
      <c r="D24" s="552"/>
      <c r="E24" s="199"/>
      <c r="F24" s="199"/>
      <c r="G24" s="199"/>
      <c r="H24" s="199"/>
      <c r="I24" s="199"/>
      <c r="J24" s="199"/>
      <c r="K24" s="199"/>
      <c r="L24" s="199"/>
      <c r="M24" s="199"/>
      <c r="N24" s="199"/>
      <c r="O24" s="199"/>
      <c r="P24" s="199"/>
      <c r="Q24" s="199"/>
      <c r="R24" s="278"/>
      <c r="S24" s="166"/>
    </row>
    <row r="25" spans="1:19" s="192" customFormat="1" ht="13.5" customHeight="1">
      <c r="A25" s="190"/>
      <c r="B25" s="191"/>
      <c r="C25" s="686"/>
      <c r="D25" s="552"/>
      <c r="E25" s="199"/>
      <c r="F25" s="199"/>
      <c r="G25" s="199"/>
      <c r="H25" s="199"/>
      <c r="I25" s="199"/>
      <c r="J25" s="199"/>
      <c r="K25" s="199"/>
      <c r="L25" s="199"/>
      <c r="M25" s="199"/>
      <c r="N25" s="199"/>
      <c r="O25" s="199"/>
      <c r="P25" s="199"/>
      <c r="Q25" s="199"/>
      <c r="R25" s="278"/>
      <c r="S25" s="166"/>
    </row>
    <row r="26" spans="1:19" s="200" customFormat="1" ht="13.5" customHeight="1">
      <c r="A26" s="201"/>
      <c r="B26" s="202"/>
      <c r="C26" s="553"/>
      <c r="D26" s="280"/>
      <c r="E26" s="203"/>
      <c r="F26" s="203"/>
      <c r="G26" s="203"/>
      <c r="H26" s="203"/>
      <c r="I26" s="203"/>
      <c r="J26" s="203"/>
      <c r="K26" s="203"/>
      <c r="L26" s="203"/>
      <c r="M26" s="203"/>
      <c r="N26" s="203"/>
      <c r="O26" s="203"/>
      <c r="P26" s="203"/>
      <c r="Q26" s="203"/>
      <c r="R26" s="281"/>
      <c r="S26" s="194"/>
    </row>
    <row r="27" spans="1:19" ht="13.5" customHeight="1">
      <c r="A27" s="164"/>
      <c r="B27" s="166"/>
      <c r="C27" s="686"/>
      <c r="D27" s="167"/>
      <c r="E27" s="199"/>
      <c r="F27" s="199"/>
      <c r="G27" s="199"/>
      <c r="H27" s="199"/>
      <c r="I27" s="199"/>
      <c r="J27" s="199"/>
      <c r="K27" s="199"/>
      <c r="L27" s="199"/>
      <c r="M27" s="199"/>
      <c r="N27" s="199"/>
      <c r="O27" s="199"/>
      <c r="P27" s="199"/>
      <c r="Q27" s="199"/>
      <c r="R27" s="278"/>
      <c r="S27" s="166"/>
    </row>
    <row r="28" spans="1:19" s="192" customFormat="1" ht="13.5" customHeight="1">
      <c r="A28" s="190"/>
      <c r="B28" s="191"/>
      <c r="C28" s="686"/>
      <c r="D28" s="167"/>
      <c r="E28" s="199"/>
      <c r="F28" s="199"/>
      <c r="G28" s="199"/>
      <c r="H28" s="199"/>
      <c r="I28" s="199"/>
      <c r="J28" s="199"/>
      <c r="K28" s="199"/>
      <c r="L28" s="199"/>
      <c r="M28" s="199"/>
      <c r="N28" s="199"/>
      <c r="O28" s="199"/>
      <c r="P28" s="199"/>
      <c r="Q28" s="199"/>
      <c r="R28" s="278"/>
      <c r="S28" s="166"/>
    </row>
    <row r="29" spans="1:19" s="192" customFormat="1" ht="13.5" customHeight="1">
      <c r="A29" s="190"/>
      <c r="B29" s="191"/>
      <c r="C29" s="686"/>
      <c r="D29" s="282"/>
      <c r="E29" s="199"/>
      <c r="F29" s="199"/>
      <c r="G29" s="199"/>
      <c r="H29" s="199"/>
      <c r="I29" s="199"/>
      <c r="J29" s="199"/>
      <c r="K29" s="199"/>
      <c r="L29" s="199"/>
      <c r="M29" s="199"/>
      <c r="N29" s="199"/>
      <c r="O29" s="199"/>
      <c r="P29" s="199"/>
      <c r="Q29" s="199"/>
      <c r="R29" s="278"/>
      <c r="S29" s="166"/>
    </row>
    <row r="30" spans="1:19" s="192" customFormat="1" ht="13.5" customHeight="1">
      <c r="A30" s="190"/>
      <c r="B30" s="191"/>
      <c r="C30" s="686"/>
      <c r="D30" s="769"/>
      <c r="E30" s="770"/>
      <c r="F30" s="770"/>
      <c r="G30" s="770"/>
      <c r="H30" s="770"/>
      <c r="I30" s="770"/>
      <c r="J30" s="770"/>
      <c r="K30" s="770"/>
      <c r="L30" s="770"/>
      <c r="M30" s="770"/>
      <c r="N30" s="770"/>
      <c r="O30" s="770"/>
      <c r="P30" s="770"/>
      <c r="Q30" s="770"/>
      <c r="R30" s="278"/>
      <c r="S30" s="166"/>
    </row>
    <row r="31" spans="1:19" s="200" customFormat="1" ht="13.5" customHeight="1">
      <c r="A31" s="201"/>
      <c r="B31" s="202"/>
      <c r="C31" s="553"/>
      <c r="D31" s="771"/>
      <c r="E31" s="771"/>
      <c r="F31" s="771"/>
      <c r="G31" s="771"/>
      <c r="H31" s="771"/>
      <c r="I31" s="771"/>
      <c r="J31" s="771"/>
      <c r="K31" s="771"/>
      <c r="L31" s="771"/>
      <c r="M31" s="771"/>
      <c r="N31" s="771"/>
      <c r="O31" s="771"/>
      <c r="P31" s="771"/>
      <c r="Q31" s="771"/>
      <c r="R31" s="281"/>
      <c r="S31" s="194"/>
    </row>
    <row r="32" spans="1:19" ht="35.25" customHeight="1">
      <c r="A32" s="164"/>
      <c r="B32" s="166"/>
      <c r="C32" s="686"/>
      <c r="D32" s="772"/>
      <c r="E32" s="770"/>
      <c r="F32" s="770"/>
      <c r="G32" s="770"/>
      <c r="H32" s="770"/>
      <c r="I32" s="770"/>
      <c r="J32" s="770"/>
      <c r="K32" s="770"/>
      <c r="L32" s="770"/>
      <c r="M32" s="770"/>
      <c r="N32" s="770"/>
      <c r="O32" s="770"/>
      <c r="P32" s="770"/>
      <c r="Q32" s="770"/>
      <c r="R32" s="278"/>
      <c r="S32" s="166"/>
    </row>
    <row r="33" spans="1:31" ht="13.5" customHeight="1">
      <c r="A33" s="164"/>
      <c r="B33" s="166"/>
      <c r="C33" s="1142" t="s">
        <v>184</v>
      </c>
      <c r="D33" s="1143"/>
      <c r="E33" s="1143"/>
      <c r="F33" s="1143"/>
      <c r="G33" s="1143"/>
      <c r="H33" s="1143"/>
      <c r="I33" s="1143"/>
      <c r="J33" s="1143"/>
      <c r="K33" s="1143"/>
      <c r="L33" s="1143"/>
      <c r="M33" s="1143"/>
      <c r="N33" s="1143"/>
      <c r="O33" s="1143"/>
      <c r="P33" s="1143"/>
      <c r="Q33" s="1144"/>
      <c r="R33" s="278"/>
      <c r="S33" s="197"/>
      <c r="T33" s="197"/>
      <c r="U33" s="197"/>
      <c r="V33" s="197"/>
      <c r="W33" s="197"/>
      <c r="X33" s="197"/>
      <c r="Y33" s="197"/>
      <c r="Z33" s="197"/>
      <c r="AA33" s="197"/>
      <c r="AB33" s="197"/>
      <c r="AC33" s="197"/>
      <c r="AD33" s="197"/>
      <c r="AE33" s="197"/>
    </row>
    <row r="34" spans="1:31" s="192" customFormat="1" ht="3.75" customHeight="1">
      <c r="A34" s="190"/>
      <c r="B34" s="191"/>
      <c r="C34" s="686"/>
      <c r="D34" s="282"/>
      <c r="E34" s="199"/>
      <c r="F34" s="199"/>
      <c r="G34" s="199"/>
      <c r="H34" s="199"/>
      <c r="I34" s="199"/>
      <c r="J34" s="199"/>
      <c r="K34" s="199"/>
      <c r="L34" s="199"/>
      <c r="M34" s="199"/>
      <c r="N34" s="199"/>
      <c r="O34" s="199"/>
      <c r="P34" s="199"/>
      <c r="Q34" s="199"/>
      <c r="R34" s="278"/>
      <c r="S34" s="166"/>
    </row>
    <row r="35" spans="1:31" ht="12.75" customHeight="1">
      <c r="A35" s="164"/>
      <c r="B35" s="166"/>
      <c r="C35" s="1642"/>
      <c r="D35" s="1642"/>
      <c r="E35" s="1128">
        <v>2001</v>
      </c>
      <c r="F35" s="1128">
        <v>2002</v>
      </c>
      <c r="G35" s="1128">
        <v>2003</v>
      </c>
      <c r="H35" s="1128">
        <v>2004</v>
      </c>
      <c r="I35" s="1128" t="s">
        <v>704</v>
      </c>
      <c r="J35" s="1130" t="s">
        <v>705</v>
      </c>
      <c r="K35" s="1128" t="s">
        <v>706</v>
      </c>
      <c r="L35" s="1128" t="s">
        <v>707</v>
      </c>
      <c r="M35" s="1128" t="s">
        <v>708</v>
      </c>
      <c r="N35" s="1121" t="s">
        <v>709</v>
      </c>
      <c r="O35" s="1124" t="s">
        <v>710</v>
      </c>
      <c r="P35" s="1138" t="s">
        <v>711</v>
      </c>
      <c r="Q35" s="1138">
        <v>2013</v>
      </c>
      <c r="R35" s="278"/>
      <c r="S35" s="166"/>
    </row>
    <row r="36" spans="1:31" ht="3.75" customHeight="1">
      <c r="A36" s="164"/>
      <c r="B36" s="166"/>
      <c r="C36" s="1092"/>
      <c r="D36" s="1092"/>
      <c r="E36" s="1023"/>
      <c r="F36" s="1023"/>
      <c r="G36" s="1023"/>
      <c r="H36" s="1116"/>
      <c r="I36" s="1088"/>
      <c r="J36" s="1131"/>
      <c r="K36" s="1088"/>
      <c r="L36" s="1088"/>
      <c r="M36" s="1088"/>
      <c r="N36" s="1116"/>
      <c r="O36" s="1116"/>
      <c r="P36" s="1139"/>
      <c r="Q36" s="1139"/>
      <c r="R36" s="278"/>
      <c r="S36" s="166"/>
    </row>
    <row r="37" spans="1:31" ht="13.5" customHeight="1">
      <c r="A37" s="164"/>
      <c r="B37" s="166"/>
      <c r="C37" s="1639" t="s">
        <v>428</v>
      </c>
      <c r="D37" s="1640"/>
      <c r="E37" s="1023"/>
      <c r="F37" s="1023"/>
      <c r="G37" s="1023"/>
      <c r="H37" s="1116"/>
      <c r="I37" s="1089"/>
      <c r="J37" s="1131"/>
      <c r="K37" s="1089"/>
      <c r="L37" s="1089"/>
      <c r="M37" s="1089"/>
      <c r="N37" s="1116"/>
      <c r="O37" s="1116"/>
      <c r="P37" s="1139"/>
      <c r="Q37" s="1139"/>
      <c r="R37" s="278"/>
      <c r="S37" s="166"/>
    </row>
    <row r="38" spans="1:31" s="204" customFormat="1" ht="13.5" customHeight="1">
      <c r="A38" s="196"/>
      <c r="B38" s="205"/>
      <c r="D38" s="1141" t="s">
        <v>68</v>
      </c>
      <c r="E38" s="1140" t="s">
        <v>429</v>
      </c>
      <c r="F38" s="1140" t="s">
        <v>429</v>
      </c>
      <c r="G38" s="1140" t="s">
        <v>429</v>
      </c>
      <c r="H38" s="1140" t="s">
        <v>429</v>
      </c>
      <c r="I38" s="1113">
        <v>34</v>
      </c>
      <c r="J38" s="1093">
        <v>49</v>
      </c>
      <c r="K38" s="1113">
        <v>28</v>
      </c>
      <c r="L38" s="1113">
        <v>54</v>
      </c>
      <c r="M38" s="1113">
        <v>423</v>
      </c>
      <c r="N38" s="1122">
        <v>324</v>
      </c>
      <c r="O38" s="1125">
        <v>266</v>
      </c>
      <c r="P38" s="1117">
        <v>550</v>
      </c>
      <c r="Q38" s="1117">
        <v>547</v>
      </c>
      <c r="R38" s="278"/>
      <c r="S38" s="166"/>
    </row>
    <row r="39" spans="1:31" s="192" customFormat="1" ht="18.75" customHeight="1">
      <c r="A39" s="190"/>
      <c r="B39" s="191"/>
      <c r="C39" s="686"/>
      <c r="D39" s="279"/>
      <c r="E39" s="1024"/>
      <c r="F39" s="1024"/>
      <c r="G39" s="1024"/>
      <c r="H39" s="1126"/>
      <c r="I39" s="1115"/>
      <c r="J39" s="198"/>
      <c r="K39" s="1115"/>
      <c r="L39" s="1115"/>
      <c r="M39" s="1115"/>
      <c r="N39" s="1118"/>
      <c r="O39" s="1126"/>
      <c r="P39" s="1120"/>
      <c r="Q39" s="1120"/>
      <c r="R39" s="278"/>
      <c r="S39" s="166"/>
    </row>
    <row r="40" spans="1:31" s="192" customFormat="1" ht="13.5" customHeight="1">
      <c r="A40" s="190"/>
      <c r="B40" s="191"/>
      <c r="C40" s="1639" t="s">
        <v>156</v>
      </c>
      <c r="D40" s="1640"/>
      <c r="E40" s="1024"/>
      <c r="F40" s="1024"/>
      <c r="G40" s="1024"/>
      <c r="H40" s="1126"/>
      <c r="I40" s="1115"/>
      <c r="J40" s="198"/>
      <c r="K40" s="1115"/>
      <c r="L40" s="1115"/>
      <c r="M40" s="1115"/>
      <c r="N40" s="1118"/>
      <c r="O40" s="1126"/>
      <c r="P40" s="1120"/>
      <c r="Q40" s="1120"/>
      <c r="R40" s="278"/>
      <c r="S40" s="166"/>
    </row>
    <row r="41" spans="1:31" s="200" customFormat="1" ht="13.5" customHeight="1">
      <c r="A41" s="201"/>
      <c r="B41" s="202"/>
      <c r="D41" s="1141" t="s">
        <v>68</v>
      </c>
      <c r="E41" s="1140" t="s">
        <v>429</v>
      </c>
      <c r="F41" s="1140" t="s">
        <v>429</v>
      </c>
      <c r="G41" s="1140" t="s">
        <v>429</v>
      </c>
      <c r="H41" s="1140" t="s">
        <v>429</v>
      </c>
      <c r="I41" s="1114">
        <v>588</v>
      </c>
      <c r="J41" s="1094">
        <v>664</v>
      </c>
      <c r="K41" s="1114">
        <v>891</v>
      </c>
      <c r="L41" s="1114">
        <v>1422</v>
      </c>
      <c r="M41" s="1114">
        <v>19278</v>
      </c>
      <c r="N41" s="1123">
        <v>6145</v>
      </c>
      <c r="O41" s="1127">
        <v>3601</v>
      </c>
      <c r="P41" s="1119">
        <v>8703</v>
      </c>
      <c r="Q41" s="1119">
        <v>7434</v>
      </c>
      <c r="R41" s="281"/>
      <c r="S41" s="194"/>
    </row>
    <row r="42" spans="1:31" s="170" customFormat="1" ht="26.25" customHeight="1">
      <c r="A42" s="168"/>
      <c r="B42" s="169"/>
      <c r="C42" s="1254"/>
      <c r="D42" s="1255" t="s">
        <v>702</v>
      </c>
      <c r="E42" s="1258" t="s">
        <v>429</v>
      </c>
      <c r="F42" s="1258" t="s">
        <v>429</v>
      </c>
      <c r="G42" s="1258" t="s">
        <v>429</v>
      </c>
      <c r="H42" s="1258" t="s">
        <v>429</v>
      </c>
      <c r="I42" s="1259">
        <v>186</v>
      </c>
      <c r="J42" s="1260">
        <v>101</v>
      </c>
      <c r="K42" s="1259">
        <v>116</v>
      </c>
      <c r="L42" s="1259">
        <v>122</v>
      </c>
      <c r="M42" s="1259">
        <v>9492</v>
      </c>
      <c r="N42" s="1261">
        <v>3334</v>
      </c>
      <c r="O42" s="1262">
        <v>2266</v>
      </c>
      <c r="P42" s="1263">
        <v>4718</v>
      </c>
      <c r="Q42" s="1263">
        <v>3439</v>
      </c>
      <c r="R42" s="1251"/>
      <c r="S42" s="169"/>
    </row>
    <row r="43" spans="1:31" s="192" customFormat="1" ht="18.75" customHeight="1">
      <c r="A43" s="190"/>
      <c r="B43" s="191"/>
      <c r="C43" s="686" t="s">
        <v>241</v>
      </c>
      <c r="D43" s="1257" t="s">
        <v>703</v>
      </c>
      <c r="E43" s="1140" t="s">
        <v>429</v>
      </c>
      <c r="F43" s="1140" t="s">
        <v>429</v>
      </c>
      <c r="G43" s="1140" t="s">
        <v>429</v>
      </c>
      <c r="H43" s="1140" t="s">
        <v>429</v>
      </c>
      <c r="I43" s="1146">
        <v>402</v>
      </c>
      <c r="J43" s="1147">
        <v>563</v>
      </c>
      <c r="K43" s="1146">
        <v>775</v>
      </c>
      <c r="L43" s="1146">
        <v>1300</v>
      </c>
      <c r="M43" s="1146">
        <v>9786</v>
      </c>
      <c r="N43" s="1148">
        <v>2811</v>
      </c>
      <c r="O43" s="1149">
        <v>1335</v>
      </c>
      <c r="P43" s="1150">
        <v>3985</v>
      </c>
      <c r="Q43" s="1150">
        <v>3995</v>
      </c>
      <c r="R43" s="278"/>
      <c r="S43" s="166"/>
    </row>
    <row r="44" spans="1:31" s="192" customFormat="1" ht="13.5" customHeight="1">
      <c r="A44" s="190"/>
      <c r="B44" s="191"/>
      <c r="C44" s="686"/>
      <c r="D44" s="282"/>
      <c r="E44" s="199"/>
      <c r="F44" s="199"/>
      <c r="G44" s="199"/>
      <c r="H44" s="199"/>
      <c r="I44" s="199"/>
      <c r="J44" s="199"/>
      <c r="K44" s="199"/>
      <c r="L44" s="199"/>
      <c r="M44" s="199"/>
      <c r="N44" s="199"/>
      <c r="O44" s="199"/>
      <c r="P44" s="199"/>
      <c r="Q44" s="199"/>
      <c r="R44" s="278"/>
      <c r="S44" s="166"/>
    </row>
    <row r="45" spans="1:31" s="1095" customFormat="1" ht="13.5" customHeight="1">
      <c r="A45" s="1100"/>
      <c r="B45" s="1100"/>
      <c r="C45" s="1101"/>
      <c r="D45" s="769"/>
      <c r="E45" s="770"/>
      <c r="F45" s="770"/>
      <c r="G45" s="770"/>
      <c r="H45" s="770"/>
      <c r="I45" s="770"/>
      <c r="J45" s="770"/>
      <c r="K45" s="770"/>
      <c r="L45" s="770"/>
      <c r="M45" s="770"/>
      <c r="N45" s="770"/>
      <c r="O45" s="770"/>
      <c r="P45" s="770"/>
      <c r="Q45" s="770"/>
      <c r="R45" s="278"/>
      <c r="S45" s="166"/>
    </row>
    <row r="46" spans="1:31" s="1096" customFormat="1" ht="13.5" customHeight="1">
      <c r="A46" s="771"/>
      <c r="B46" s="771"/>
      <c r="C46" s="1103"/>
      <c r="D46" s="771"/>
      <c r="E46" s="1104"/>
      <c r="F46" s="1104"/>
      <c r="G46" s="1104"/>
      <c r="H46" s="1104"/>
      <c r="I46" s="1104"/>
      <c r="J46" s="1104"/>
      <c r="K46" s="1104"/>
      <c r="L46" s="1104"/>
      <c r="M46" s="1104"/>
      <c r="N46" s="1104"/>
      <c r="O46" s="1104"/>
      <c r="P46" s="1104"/>
      <c r="Q46" s="1104"/>
      <c r="R46" s="278"/>
      <c r="S46" s="166"/>
    </row>
    <row r="47" spans="1:31" s="690" customFormat="1" ht="13.5" customHeight="1">
      <c r="A47" s="1102"/>
      <c r="B47" s="1102"/>
      <c r="C47" s="1101"/>
      <c r="D47" s="772"/>
      <c r="E47" s="770"/>
      <c r="F47" s="770"/>
      <c r="G47" s="770"/>
      <c r="H47" s="770"/>
      <c r="I47" s="770"/>
      <c r="J47" s="770"/>
      <c r="K47" s="770"/>
      <c r="L47" s="770"/>
      <c r="M47" s="770"/>
      <c r="N47" s="770"/>
      <c r="O47" s="770"/>
      <c r="P47" s="770"/>
      <c r="Q47" s="770"/>
      <c r="R47" s="278"/>
      <c r="S47" s="166"/>
    </row>
    <row r="48" spans="1:31" s="1095" customFormat="1" ht="13.5" customHeight="1">
      <c r="A48" s="1100"/>
      <c r="B48" s="1100"/>
      <c r="C48" s="1101"/>
      <c r="D48" s="772"/>
      <c r="E48" s="770"/>
      <c r="F48" s="770"/>
      <c r="G48" s="770"/>
      <c r="H48" s="770"/>
      <c r="I48" s="770"/>
      <c r="J48" s="770"/>
      <c r="K48" s="770"/>
      <c r="L48" s="770"/>
      <c r="M48" s="770"/>
      <c r="N48" s="770"/>
      <c r="O48" s="770"/>
      <c r="P48" s="770"/>
      <c r="Q48" s="770"/>
      <c r="R48" s="278"/>
      <c r="S48" s="166"/>
    </row>
    <row r="49" spans="1:31" s="1095" customFormat="1" ht="13.5" customHeight="1">
      <c r="A49" s="1100"/>
      <c r="B49" s="1100"/>
      <c r="C49" s="1101"/>
      <c r="D49" s="769"/>
      <c r="E49" s="770"/>
      <c r="F49" s="770"/>
      <c r="G49" s="770"/>
      <c r="H49" s="770"/>
      <c r="I49" s="770"/>
      <c r="J49" s="770"/>
      <c r="K49" s="770"/>
      <c r="L49" s="770"/>
      <c r="M49" s="770"/>
      <c r="N49" s="770"/>
      <c r="O49" s="770"/>
      <c r="P49" s="770"/>
      <c r="Q49" s="770"/>
      <c r="R49" s="278"/>
      <c r="S49" s="166"/>
    </row>
    <row r="50" spans="1:31" s="1095" customFormat="1" ht="13.5" customHeight="1">
      <c r="A50" s="1100"/>
      <c r="B50" s="1100"/>
      <c r="C50" s="1101"/>
      <c r="D50" s="769"/>
      <c r="E50" s="770"/>
      <c r="F50" s="770"/>
      <c r="G50" s="770"/>
      <c r="H50" s="770"/>
      <c r="I50" s="770"/>
      <c r="J50" s="770"/>
      <c r="K50" s="770"/>
      <c r="L50" s="770"/>
      <c r="M50" s="770"/>
      <c r="N50" s="770"/>
      <c r="O50" s="770"/>
      <c r="P50" s="770"/>
      <c r="Q50" s="770"/>
      <c r="R50" s="278"/>
      <c r="S50" s="166"/>
    </row>
    <row r="51" spans="1:31" s="690" customFormat="1" ht="13.5" customHeight="1">
      <c r="A51" s="1102"/>
      <c r="B51" s="1102"/>
      <c r="C51" s="1105"/>
      <c r="D51" s="1646"/>
      <c r="E51" s="1646"/>
      <c r="F51" s="1646"/>
      <c r="G51" s="1646"/>
      <c r="H51" s="1106"/>
      <c r="I51" s="1106"/>
      <c r="J51" s="1106"/>
      <c r="K51" s="1106"/>
      <c r="L51" s="1106"/>
      <c r="M51" s="1106"/>
      <c r="N51" s="1106"/>
      <c r="O51" s="1106"/>
      <c r="P51" s="1106"/>
      <c r="Q51" s="1106"/>
      <c r="R51" s="278"/>
      <c r="S51" s="166"/>
      <c r="T51" s="1097"/>
      <c r="U51" s="1635"/>
      <c r="V51" s="1635"/>
      <c r="W51" s="1635"/>
      <c r="X51" s="1098"/>
      <c r="Y51" s="1098"/>
      <c r="Z51" s="1098"/>
      <c r="AA51" s="1098"/>
      <c r="AB51" s="1098"/>
      <c r="AC51" s="1098"/>
      <c r="AD51" s="1098"/>
      <c r="AE51" s="1098"/>
    </row>
    <row r="52" spans="1:31" s="690" customFormat="1" ht="13.5" customHeight="1">
      <c r="A52" s="1102"/>
      <c r="B52" s="1102"/>
      <c r="C52" s="1102"/>
      <c r="D52" s="1102"/>
      <c r="E52" s="1102"/>
      <c r="F52" s="1102"/>
      <c r="G52" s="1102"/>
      <c r="H52" s="1102"/>
      <c r="I52" s="1102"/>
      <c r="J52" s="1102"/>
      <c r="K52" s="1102"/>
      <c r="L52" s="1102"/>
      <c r="M52" s="1102"/>
      <c r="N52" s="1102"/>
      <c r="O52" s="1102"/>
      <c r="P52" s="1102"/>
      <c r="Q52" s="1102"/>
      <c r="R52" s="278"/>
      <c r="S52" s="166"/>
    </row>
    <row r="53" spans="1:31" s="690" customFormat="1" ht="13.5" customHeight="1">
      <c r="A53" s="1102"/>
      <c r="B53" s="1102"/>
      <c r="C53" s="1107"/>
      <c r="D53" s="1108"/>
      <c r="E53" s="1109"/>
      <c r="F53" s="1109"/>
      <c r="G53" s="1109"/>
      <c r="H53" s="1109"/>
      <c r="I53" s="1109"/>
      <c r="J53" s="1109"/>
      <c r="K53" s="1109"/>
      <c r="L53" s="1109"/>
      <c r="M53" s="1109"/>
      <c r="N53" s="1109"/>
      <c r="O53" s="1109"/>
      <c r="P53" s="1109"/>
      <c r="Q53" s="1109"/>
      <c r="R53" s="278"/>
      <c r="S53" s="166"/>
      <c r="T53" s="1099"/>
      <c r="U53" s="1099"/>
      <c r="V53" s="1099"/>
      <c r="W53" s="1099"/>
      <c r="X53" s="1099"/>
      <c r="Y53" s="1099"/>
      <c r="Z53" s="1099"/>
      <c r="AA53" s="1099"/>
      <c r="AB53" s="1099"/>
      <c r="AC53" s="1099"/>
      <c r="AD53" s="1099"/>
      <c r="AE53" s="1099"/>
    </row>
    <row r="54" spans="1:31" s="690" customFormat="1" ht="13.5" customHeight="1">
      <c r="A54" s="1102"/>
      <c r="B54" s="1102"/>
      <c r="C54" s="1642"/>
      <c r="D54" s="1642"/>
      <c r="E54" s="1110"/>
      <c r="F54" s="1110"/>
      <c r="G54" s="1110"/>
      <c r="H54" s="1110"/>
      <c r="I54" s="1110"/>
      <c r="J54" s="1110"/>
      <c r="K54" s="1110"/>
      <c r="L54" s="1110"/>
      <c r="M54" s="1110"/>
      <c r="N54" s="1110"/>
      <c r="O54" s="1110"/>
      <c r="P54" s="1110"/>
      <c r="Q54" s="1110"/>
      <c r="R54" s="278"/>
      <c r="S54" s="166"/>
    </row>
    <row r="55" spans="1:31" s="690" customFormat="1" ht="13.5" customHeight="1">
      <c r="A55" s="1102"/>
      <c r="B55" s="1102"/>
      <c r="C55" s="1645"/>
      <c r="D55" s="1645"/>
      <c r="E55" s="1111"/>
      <c r="F55" s="1111"/>
      <c r="G55" s="1111"/>
      <c r="H55" s="1111"/>
      <c r="I55" s="1111"/>
      <c r="J55" s="1111"/>
      <c r="K55" s="1111"/>
      <c r="L55" s="1111"/>
      <c r="M55" s="1111"/>
      <c r="N55" s="1111"/>
      <c r="O55" s="1111"/>
      <c r="P55" s="1111"/>
      <c r="Q55" s="1111"/>
      <c r="R55" s="278"/>
      <c r="S55" s="166"/>
      <c r="W55" s="1031"/>
    </row>
    <row r="56" spans="1:31" s="690" customFormat="1" ht="13.5" customHeight="1">
      <c r="A56" s="1102"/>
      <c r="B56" s="1102"/>
      <c r="C56" s="1103"/>
      <c r="D56" s="1112"/>
      <c r="E56" s="1111"/>
      <c r="F56" s="1111"/>
      <c r="G56" s="1111"/>
      <c r="H56" s="1111"/>
      <c r="I56" s="1111"/>
      <c r="J56" s="1111"/>
      <c r="K56" s="1111"/>
      <c r="L56" s="1111"/>
      <c r="M56" s="1111"/>
      <c r="N56" s="1111"/>
      <c r="O56" s="1111"/>
      <c r="P56" s="1111"/>
      <c r="Q56" s="1111"/>
      <c r="R56" s="278"/>
      <c r="S56" s="166"/>
    </row>
    <row r="57" spans="1:31" s="690" customFormat="1" ht="13.5" customHeight="1">
      <c r="A57" s="1102"/>
      <c r="B57" s="1102"/>
      <c r="C57" s="1101"/>
      <c r="D57" s="772"/>
      <c r="E57" s="1111"/>
      <c r="F57" s="1111"/>
      <c r="G57" s="1111"/>
      <c r="H57" s="1111"/>
      <c r="I57" s="1111"/>
      <c r="J57" s="1111"/>
      <c r="K57" s="1111"/>
      <c r="L57" s="1111"/>
      <c r="M57" s="1111"/>
      <c r="N57" s="1111"/>
      <c r="O57" s="1111"/>
      <c r="P57" s="1111"/>
      <c r="Q57" s="1111"/>
      <c r="R57" s="278"/>
      <c r="S57" s="166"/>
    </row>
    <row r="58" spans="1:31" s="1252" customFormat="1" ht="15.75" customHeight="1">
      <c r="A58" s="1250"/>
      <c r="B58" s="1250"/>
      <c r="C58" s="1644" t="s">
        <v>712</v>
      </c>
      <c r="D58" s="1644"/>
      <c r="E58" s="1644"/>
      <c r="F58" s="1644"/>
      <c r="G58" s="1644"/>
      <c r="H58" s="1644"/>
      <c r="I58" s="1644"/>
      <c r="J58" s="1644"/>
      <c r="K58" s="1644"/>
      <c r="L58" s="1644"/>
      <c r="M58" s="1644"/>
      <c r="N58" s="1644"/>
      <c r="O58" s="1644"/>
      <c r="P58" s="1644"/>
      <c r="Q58" s="1644"/>
      <c r="R58" s="1251"/>
      <c r="S58" s="169"/>
    </row>
    <row r="59" spans="1:31" s="170" customFormat="1" ht="15" customHeight="1">
      <c r="A59" s="1250"/>
      <c r="B59" s="1250"/>
      <c r="C59" s="1644" t="s">
        <v>497</v>
      </c>
      <c r="D59" s="1644"/>
      <c r="E59" s="1644"/>
      <c r="F59" s="1644"/>
      <c r="G59" s="1644"/>
      <c r="H59" s="1644"/>
      <c r="I59" s="1644"/>
      <c r="J59" s="1644"/>
      <c r="K59" s="1644"/>
      <c r="L59" s="1644"/>
      <c r="M59" s="1644"/>
      <c r="N59" s="1644"/>
      <c r="O59" s="1644"/>
      <c r="P59" s="1644"/>
      <c r="Q59" s="1644"/>
      <c r="R59" s="1251"/>
      <c r="S59" s="169"/>
      <c r="T59" s="1252"/>
    </row>
    <row r="60" spans="1:31" s="475" customFormat="1" ht="10.5" customHeight="1">
      <c r="A60" s="1102"/>
      <c r="B60" s="1102"/>
      <c r="C60" s="548" t="s">
        <v>402</v>
      </c>
      <c r="D60" s="499"/>
      <c r="E60" s="1132"/>
      <c r="F60" s="1132"/>
      <c r="G60" s="1132"/>
      <c r="H60" s="1132"/>
      <c r="I60" s="1133" t="s">
        <v>145</v>
      </c>
      <c r="J60" s="1134"/>
      <c r="K60" s="1134"/>
      <c r="L60" s="1134"/>
      <c r="M60" s="586"/>
      <c r="N60" s="662"/>
      <c r="O60" s="662"/>
      <c r="P60" s="662"/>
      <c r="Q60" s="662"/>
      <c r="R60" s="278"/>
    </row>
    <row r="61" spans="1:31" ht="13.5" customHeight="1">
      <c r="A61" s="164"/>
      <c r="B61" s="166"/>
      <c r="C61" s="522"/>
      <c r="D61" s="166"/>
      <c r="E61" s="207"/>
      <c r="F61" s="1568">
        <v>41913</v>
      </c>
      <c r="G61" s="1568"/>
      <c r="H61" s="1568"/>
      <c r="I61" s="1568"/>
      <c r="J61" s="1568"/>
      <c r="K61" s="1568"/>
      <c r="L61" s="1568"/>
      <c r="M61" s="1568"/>
      <c r="N61" s="1568"/>
      <c r="O61" s="1568"/>
      <c r="P61" s="1568"/>
      <c r="Q61" s="1568"/>
      <c r="R61" s="464">
        <v>9</v>
      </c>
      <c r="S61" s="166"/>
      <c r="T61" s="690"/>
    </row>
    <row r="62" spans="1:31" ht="15" customHeight="1">
      <c r="B62" s="522"/>
    </row>
    <row r="63" spans="1:31">
      <c r="B63" s="522"/>
      <c r="D63" s="165" t="s">
        <v>34</v>
      </c>
    </row>
    <row r="64" spans="1:31">
      <c r="B64" s="522"/>
    </row>
    <row r="65" spans="2:18">
      <c r="B65" s="522"/>
    </row>
    <row r="66" spans="2:18">
      <c r="B66" s="522"/>
    </row>
    <row r="67" spans="2:18">
      <c r="B67" s="522"/>
    </row>
    <row r="72" spans="2:18" ht="8.25" customHeight="1"/>
    <row r="74" spans="2:18" ht="9" customHeight="1">
      <c r="R74" s="183"/>
    </row>
    <row r="75" spans="2:18" ht="8.25" customHeight="1">
      <c r="R75" s="685"/>
    </row>
    <row r="76" spans="2:18" ht="9.75" customHeight="1"/>
  </sheetData>
  <dataConsolidate/>
  <mergeCells count="17">
    <mergeCell ref="C59:Q59"/>
    <mergeCell ref="F61:Q61"/>
    <mergeCell ref="C54:D54"/>
    <mergeCell ref="C55:D55"/>
    <mergeCell ref="C9:D9"/>
    <mergeCell ref="D51:G51"/>
    <mergeCell ref="C37:D37"/>
    <mergeCell ref="C40:D40"/>
    <mergeCell ref="C58:Q58"/>
    <mergeCell ref="U51:W51"/>
    <mergeCell ref="C6:Q6"/>
    <mergeCell ref="C11:D11"/>
    <mergeCell ref="C14:D14"/>
    <mergeCell ref="B1:D1"/>
    <mergeCell ref="C35:D35"/>
    <mergeCell ref="E8:I8"/>
    <mergeCell ref="J8:Q8"/>
  </mergeCells>
  <conditionalFormatting sqref="I35:Q37 E9:Q11 E35:H35 E8">
    <cfRule type="cellIs" dxfId="12" priority="4"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sheetPr codeName="Folha6">
    <tabColor theme="5"/>
  </sheetPr>
  <dimension ref="A1:AI91"/>
  <sheetViews>
    <sheetView showRuler="0" zoomScaleNormal="100" workbookViewId="0"/>
  </sheetViews>
  <sheetFormatPr defaultRowHeight="12.75"/>
  <cols>
    <col min="1" max="1" width="1" style="124" customWidth="1"/>
    <col min="2" max="2" width="2.5703125" style="124" customWidth="1"/>
    <col min="3" max="3" width="1" style="124" customWidth="1"/>
    <col min="4" max="4" width="30.42578125" style="124" customWidth="1"/>
    <col min="5" max="17" width="5" style="124" customWidth="1"/>
    <col min="18" max="18" width="2.5703125" style="124" customWidth="1"/>
    <col min="19" max="19" width="1" style="124" customWidth="1"/>
    <col min="20" max="21" width="9.140625" style="124"/>
    <col min="22" max="22" width="17.85546875" style="124" customWidth="1"/>
    <col min="23" max="16384" width="9.140625" style="124"/>
  </cols>
  <sheetData>
    <row r="1" spans="1:21" ht="13.5" customHeight="1">
      <c r="A1" s="4"/>
      <c r="B1" s="8"/>
      <c r="C1" s="8"/>
      <c r="D1" s="1651" t="s">
        <v>336</v>
      </c>
      <c r="E1" s="1651"/>
      <c r="F1" s="1651"/>
      <c r="G1" s="1651"/>
      <c r="H1" s="1651"/>
      <c r="I1" s="1651"/>
      <c r="J1" s="1651"/>
      <c r="K1" s="1651"/>
      <c r="L1" s="1651"/>
      <c r="M1" s="1651"/>
      <c r="N1" s="1651"/>
      <c r="O1" s="1651"/>
      <c r="P1" s="1651"/>
      <c r="Q1" s="1651"/>
      <c r="R1" s="1651"/>
      <c r="S1" s="4"/>
    </row>
    <row r="2" spans="1:21" ht="6" customHeight="1">
      <c r="A2" s="4"/>
      <c r="B2" s="1652"/>
      <c r="C2" s="1653"/>
      <c r="D2" s="1654"/>
      <c r="E2" s="8"/>
      <c r="F2" s="8"/>
      <c r="G2" s="8"/>
      <c r="H2" s="8"/>
      <c r="I2" s="8"/>
      <c r="J2" s="8"/>
      <c r="K2" s="8"/>
      <c r="L2" s="8"/>
      <c r="M2" s="8"/>
      <c r="N2" s="8"/>
      <c r="O2" s="8"/>
      <c r="P2" s="8"/>
      <c r="Q2" s="8"/>
      <c r="R2" s="8"/>
      <c r="S2" s="4"/>
    </row>
    <row r="3" spans="1:21" ht="13.5" customHeight="1" thickBot="1">
      <c r="A3" s="4"/>
      <c r="B3" s="271"/>
      <c r="C3" s="8"/>
      <c r="D3" s="8"/>
      <c r="E3" s="704"/>
      <c r="F3" s="704"/>
      <c r="G3" s="704"/>
      <c r="H3" s="704"/>
      <c r="I3" s="622"/>
      <c r="J3" s="704"/>
      <c r="K3" s="704"/>
      <c r="L3" s="704"/>
      <c r="M3" s="704"/>
      <c r="N3" s="704"/>
      <c r="O3" s="704"/>
      <c r="P3" s="704"/>
      <c r="Q3" s="704" t="s">
        <v>73</v>
      </c>
      <c r="R3" s="8"/>
      <c r="S3" s="4"/>
    </row>
    <row r="4" spans="1:21" s="12" customFormat="1" ht="13.5" customHeight="1" thickBot="1">
      <c r="A4" s="11"/>
      <c r="B4" s="270"/>
      <c r="C4" s="460" t="s">
        <v>219</v>
      </c>
      <c r="D4" s="623"/>
      <c r="E4" s="623"/>
      <c r="F4" s="623"/>
      <c r="G4" s="623"/>
      <c r="H4" s="623"/>
      <c r="I4" s="623"/>
      <c r="J4" s="623"/>
      <c r="K4" s="623"/>
      <c r="L4" s="623"/>
      <c r="M4" s="623"/>
      <c r="N4" s="623"/>
      <c r="O4" s="623"/>
      <c r="P4" s="623"/>
      <c r="Q4" s="624"/>
      <c r="R4" s="8"/>
      <c r="S4" s="11"/>
    </row>
    <row r="5" spans="1:21" ht="4.5" customHeight="1">
      <c r="A5" s="4"/>
      <c r="B5" s="271"/>
      <c r="C5" s="1655" t="s">
        <v>78</v>
      </c>
      <c r="D5" s="1655"/>
      <c r="E5" s="1656"/>
      <c r="F5" s="1656"/>
      <c r="G5" s="1656"/>
      <c r="H5" s="1656"/>
      <c r="I5" s="1656"/>
      <c r="J5" s="1656"/>
      <c r="K5" s="1656"/>
      <c r="L5" s="1656"/>
      <c r="M5" s="1656"/>
      <c r="N5" s="1656"/>
      <c r="O5" s="708"/>
      <c r="P5" s="708"/>
      <c r="Q5" s="708"/>
      <c r="R5" s="8"/>
      <c r="S5" s="4"/>
    </row>
    <row r="6" spans="1:21" ht="12" customHeight="1">
      <c r="A6" s="4"/>
      <c r="B6" s="271"/>
      <c r="C6" s="1655"/>
      <c r="D6" s="1655"/>
      <c r="E6" s="1657" t="str">
        <f>+'11desemprego_IEFP'!E6:O6</f>
        <v>2013</v>
      </c>
      <c r="F6" s="1657"/>
      <c r="G6" s="1657"/>
      <c r="H6" s="1657"/>
      <c r="I6" s="1657" t="str">
        <f>+'11desemprego_IEFP'!I6</f>
        <v>2014</v>
      </c>
      <c r="J6" s="1657"/>
      <c r="K6" s="1657"/>
      <c r="L6" s="1657"/>
      <c r="M6" s="1657"/>
      <c r="N6" s="1657"/>
      <c r="O6" s="1657"/>
      <c r="P6" s="1657"/>
      <c r="Q6" s="1657"/>
      <c r="R6" s="8"/>
      <c r="S6" s="4"/>
    </row>
    <row r="7" spans="1:21">
      <c r="A7" s="4"/>
      <c r="B7" s="271"/>
      <c r="C7" s="711"/>
      <c r="D7" s="711"/>
      <c r="E7" s="705" t="s">
        <v>97</v>
      </c>
      <c r="F7" s="766" t="s">
        <v>96</v>
      </c>
      <c r="G7" s="766" t="s">
        <v>95</v>
      </c>
      <c r="H7" s="766" t="s">
        <v>94</v>
      </c>
      <c r="I7" s="766" t="s">
        <v>93</v>
      </c>
      <c r="J7" s="766" t="s">
        <v>104</v>
      </c>
      <c r="K7" s="766" t="s">
        <v>103</v>
      </c>
      <c r="L7" s="766" t="s">
        <v>102</v>
      </c>
      <c r="M7" s="766" t="s">
        <v>101</v>
      </c>
      <c r="N7" s="766" t="s">
        <v>100</v>
      </c>
      <c r="O7" s="766" t="s">
        <v>99</v>
      </c>
      <c r="P7" s="766" t="s">
        <v>98</v>
      </c>
      <c r="Q7" s="766" t="s">
        <v>97</v>
      </c>
      <c r="R7" s="708"/>
      <c r="S7" s="4"/>
    </row>
    <row r="8" spans="1:21" s="610" customFormat="1" ht="15" customHeight="1">
      <c r="A8" s="123"/>
      <c r="B8" s="272"/>
      <c r="C8" s="1650" t="s">
        <v>68</v>
      </c>
      <c r="D8" s="1650"/>
      <c r="E8" s="625">
        <v>80176</v>
      </c>
      <c r="F8" s="626">
        <v>79291</v>
      </c>
      <c r="G8" s="626">
        <v>68415</v>
      </c>
      <c r="H8" s="626">
        <v>57803</v>
      </c>
      <c r="I8" s="626">
        <v>74218</v>
      </c>
      <c r="J8" s="626">
        <v>58793</v>
      </c>
      <c r="K8" s="626">
        <v>56070</v>
      </c>
      <c r="L8" s="626">
        <v>52611</v>
      </c>
      <c r="M8" s="626">
        <v>49703</v>
      </c>
      <c r="N8" s="626">
        <v>50564</v>
      </c>
      <c r="O8" s="626">
        <v>57542</v>
      </c>
      <c r="P8" s="626">
        <v>54394</v>
      </c>
      <c r="Q8" s="626">
        <v>76700</v>
      </c>
      <c r="R8" s="611"/>
      <c r="S8" s="123"/>
      <c r="U8" s="898"/>
    </row>
    <row r="9" spans="1:21" s="620" customFormat="1" ht="11.25" customHeight="1">
      <c r="A9" s="627"/>
      <c r="B9" s="628"/>
      <c r="C9" s="629"/>
      <c r="D9" s="538" t="s">
        <v>193</v>
      </c>
      <c r="E9" s="184">
        <v>28484</v>
      </c>
      <c r="F9" s="195">
        <v>26088</v>
      </c>
      <c r="G9" s="195">
        <v>22018</v>
      </c>
      <c r="H9" s="195">
        <v>19864</v>
      </c>
      <c r="I9" s="195">
        <v>24799</v>
      </c>
      <c r="J9" s="195">
        <v>20081</v>
      </c>
      <c r="K9" s="195">
        <v>19434</v>
      </c>
      <c r="L9" s="195">
        <v>18251</v>
      </c>
      <c r="M9" s="195">
        <v>17282</v>
      </c>
      <c r="N9" s="195">
        <v>17765</v>
      </c>
      <c r="O9" s="195">
        <v>20842</v>
      </c>
      <c r="P9" s="195">
        <v>20285</v>
      </c>
      <c r="Q9" s="195">
        <v>27734</v>
      </c>
      <c r="R9" s="630"/>
      <c r="S9" s="627"/>
    </row>
    <row r="10" spans="1:21" s="620" customFormat="1" ht="11.25" customHeight="1">
      <c r="A10" s="627"/>
      <c r="B10" s="628"/>
      <c r="C10" s="629"/>
      <c r="D10" s="538" t="s">
        <v>194</v>
      </c>
      <c r="E10" s="184">
        <v>16881</v>
      </c>
      <c r="F10" s="195">
        <v>15948</v>
      </c>
      <c r="G10" s="195">
        <v>12953</v>
      </c>
      <c r="H10" s="195">
        <v>12077</v>
      </c>
      <c r="I10" s="195">
        <v>14686</v>
      </c>
      <c r="J10" s="195">
        <v>11157</v>
      </c>
      <c r="K10" s="195">
        <v>10703</v>
      </c>
      <c r="L10" s="195">
        <v>9994</v>
      </c>
      <c r="M10" s="195">
        <v>9625</v>
      </c>
      <c r="N10" s="195">
        <v>10187</v>
      </c>
      <c r="O10" s="195">
        <v>11801</v>
      </c>
      <c r="P10" s="195">
        <v>11109</v>
      </c>
      <c r="Q10" s="195">
        <v>15505</v>
      </c>
      <c r="R10" s="630"/>
      <c r="S10" s="627"/>
    </row>
    <row r="11" spans="1:21" s="620" customFormat="1" ht="11.25" customHeight="1">
      <c r="A11" s="627"/>
      <c r="B11" s="628"/>
      <c r="C11" s="629"/>
      <c r="D11" s="538" t="s">
        <v>195</v>
      </c>
      <c r="E11" s="184">
        <v>20413</v>
      </c>
      <c r="F11" s="195">
        <v>19715</v>
      </c>
      <c r="G11" s="195">
        <v>16199</v>
      </c>
      <c r="H11" s="195">
        <v>14526</v>
      </c>
      <c r="I11" s="195">
        <v>20256</v>
      </c>
      <c r="J11" s="195">
        <v>16745</v>
      </c>
      <c r="K11" s="195">
        <v>16217</v>
      </c>
      <c r="L11" s="195">
        <v>15524</v>
      </c>
      <c r="M11" s="195">
        <v>14673</v>
      </c>
      <c r="N11" s="195">
        <v>14174</v>
      </c>
      <c r="O11" s="195">
        <v>15196</v>
      </c>
      <c r="P11" s="195">
        <v>14281</v>
      </c>
      <c r="Q11" s="195">
        <v>19645</v>
      </c>
      <c r="R11" s="630"/>
      <c r="S11" s="627"/>
    </row>
    <row r="12" spans="1:21" s="620" customFormat="1" ht="11.25" customHeight="1">
      <c r="A12" s="627"/>
      <c r="B12" s="628"/>
      <c r="C12" s="629"/>
      <c r="D12" s="538" t="s">
        <v>196</v>
      </c>
      <c r="E12" s="184">
        <v>6346</v>
      </c>
      <c r="F12" s="195">
        <v>7398</v>
      </c>
      <c r="G12" s="195">
        <v>5299</v>
      </c>
      <c r="H12" s="195">
        <v>4735</v>
      </c>
      <c r="I12" s="195">
        <v>6123</v>
      </c>
      <c r="J12" s="195">
        <v>4662</v>
      </c>
      <c r="K12" s="195">
        <v>4331</v>
      </c>
      <c r="L12" s="195">
        <v>4174</v>
      </c>
      <c r="M12" s="195">
        <v>3683</v>
      </c>
      <c r="N12" s="195">
        <v>4060</v>
      </c>
      <c r="O12" s="195">
        <v>4847</v>
      </c>
      <c r="P12" s="195">
        <v>4301</v>
      </c>
      <c r="Q12" s="195">
        <v>6298</v>
      </c>
      <c r="R12" s="630"/>
      <c r="S12" s="627"/>
    </row>
    <row r="13" spans="1:21" s="620" customFormat="1" ht="11.25" customHeight="1">
      <c r="A13" s="627"/>
      <c r="B13" s="628"/>
      <c r="C13" s="629"/>
      <c r="D13" s="538" t="s">
        <v>197</v>
      </c>
      <c r="E13" s="184">
        <v>4402</v>
      </c>
      <c r="F13" s="195">
        <v>6019</v>
      </c>
      <c r="G13" s="195">
        <v>8431</v>
      </c>
      <c r="H13" s="195">
        <v>4245</v>
      </c>
      <c r="I13" s="195">
        <v>4462</v>
      </c>
      <c r="J13" s="195">
        <v>3197</v>
      </c>
      <c r="K13" s="195">
        <v>2826</v>
      </c>
      <c r="L13" s="195">
        <v>2461</v>
      </c>
      <c r="M13" s="195">
        <v>2339</v>
      </c>
      <c r="N13" s="195">
        <v>2216</v>
      </c>
      <c r="O13" s="195">
        <v>2386</v>
      </c>
      <c r="P13" s="195">
        <v>2069</v>
      </c>
      <c r="Q13" s="195">
        <v>3937</v>
      </c>
      <c r="R13" s="630"/>
      <c r="S13" s="627"/>
    </row>
    <row r="14" spans="1:21" s="620" customFormat="1" ht="11.25" customHeight="1">
      <c r="A14" s="627"/>
      <c r="B14" s="628"/>
      <c r="C14" s="629"/>
      <c r="D14" s="538" t="s">
        <v>141</v>
      </c>
      <c r="E14" s="184">
        <v>2004</v>
      </c>
      <c r="F14" s="195">
        <v>2477</v>
      </c>
      <c r="G14" s="195">
        <v>1973</v>
      </c>
      <c r="H14" s="195">
        <v>1317</v>
      </c>
      <c r="I14" s="195">
        <v>2260</v>
      </c>
      <c r="J14" s="195">
        <v>1752</v>
      </c>
      <c r="K14" s="195">
        <v>1344</v>
      </c>
      <c r="L14" s="195">
        <v>1215</v>
      </c>
      <c r="M14" s="195">
        <v>1127</v>
      </c>
      <c r="N14" s="195">
        <v>1102</v>
      </c>
      <c r="O14" s="195">
        <v>1110</v>
      </c>
      <c r="P14" s="195">
        <v>1051</v>
      </c>
      <c r="Q14" s="195">
        <v>1739</v>
      </c>
      <c r="R14" s="630"/>
      <c r="S14" s="627"/>
    </row>
    <row r="15" spans="1:21" s="620" customFormat="1" ht="11.25" customHeight="1">
      <c r="A15" s="627"/>
      <c r="B15" s="628"/>
      <c r="C15" s="629"/>
      <c r="D15" s="538" t="s">
        <v>142</v>
      </c>
      <c r="E15" s="184">
        <v>1646</v>
      </c>
      <c r="F15" s="195">
        <v>1646</v>
      </c>
      <c r="G15" s="195">
        <v>1542</v>
      </c>
      <c r="H15" s="195">
        <v>1039</v>
      </c>
      <c r="I15" s="195">
        <v>1632</v>
      </c>
      <c r="J15" s="195">
        <v>1199</v>
      </c>
      <c r="K15" s="195">
        <v>1215</v>
      </c>
      <c r="L15" s="195">
        <v>992</v>
      </c>
      <c r="M15" s="195">
        <v>974</v>
      </c>
      <c r="N15" s="195">
        <v>1060</v>
      </c>
      <c r="O15" s="195">
        <v>1360</v>
      </c>
      <c r="P15" s="195">
        <v>1298</v>
      </c>
      <c r="Q15" s="195">
        <v>1842</v>
      </c>
      <c r="R15" s="630"/>
      <c r="S15" s="627"/>
    </row>
    <row r="16" spans="1:21" s="636" customFormat="1" ht="15" customHeight="1">
      <c r="A16" s="631"/>
      <c r="B16" s="632"/>
      <c r="C16" s="1650" t="s">
        <v>306</v>
      </c>
      <c r="D16" s="1650"/>
      <c r="E16" s="633"/>
      <c r="F16" s="634"/>
      <c r="G16" s="634"/>
      <c r="H16" s="634"/>
      <c r="I16" s="634"/>
      <c r="J16" s="634"/>
      <c r="K16" s="634"/>
      <c r="L16" s="634"/>
      <c r="M16" s="634"/>
      <c r="N16" s="634"/>
      <c r="O16" s="634"/>
      <c r="P16" s="634"/>
      <c r="Q16" s="634"/>
      <c r="R16" s="635"/>
      <c r="S16" s="631"/>
    </row>
    <row r="17" spans="1:35" s="620" customFormat="1" ht="12" customHeight="1">
      <c r="A17" s="627"/>
      <c r="B17" s="628"/>
      <c r="C17" s="629"/>
      <c r="D17" s="125" t="s">
        <v>675</v>
      </c>
      <c r="E17" s="195" t="s">
        <v>429</v>
      </c>
      <c r="F17" s="195" t="s">
        <v>429</v>
      </c>
      <c r="G17" s="195" t="s">
        <v>429</v>
      </c>
      <c r="H17" s="195" t="s">
        <v>429</v>
      </c>
      <c r="I17" s="195">
        <v>1427</v>
      </c>
      <c r="J17" s="195">
        <v>945</v>
      </c>
      <c r="K17" s="195">
        <v>1009</v>
      </c>
      <c r="L17" s="195">
        <v>1095</v>
      </c>
      <c r="M17" s="195">
        <v>892</v>
      </c>
      <c r="N17" s="195">
        <v>1974</v>
      </c>
      <c r="O17" s="195">
        <v>4203</v>
      </c>
      <c r="P17" s="195">
        <v>3199</v>
      </c>
      <c r="Q17" s="195">
        <v>10478</v>
      </c>
      <c r="R17" s="630"/>
      <c r="S17" s="627"/>
      <c r="U17" s="636"/>
      <c r="V17" s="636"/>
      <c r="W17" s="636"/>
      <c r="X17" s="636"/>
      <c r="Y17" s="636"/>
      <c r="Z17" s="636"/>
      <c r="AA17" s="636"/>
      <c r="AB17" s="636"/>
      <c r="AC17" s="636"/>
      <c r="AD17" s="636"/>
    </row>
    <row r="18" spans="1:35" s="620" customFormat="1" ht="12" customHeight="1">
      <c r="A18" s="627"/>
      <c r="B18" s="628"/>
      <c r="C18" s="629"/>
      <c r="D18" s="125" t="s">
        <v>676</v>
      </c>
      <c r="E18" s="195" t="s">
        <v>429</v>
      </c>
      <c r="F18" s="195" t="s">
        <v>429</v>
      </c>
      <c r="G18" s="195" t="s">
        <v>429</v>
      </c>
      <c r="H18" s="195" t="s">
        <v>429</v>
      </c>
      <c r="I18" s="195">
        <v>8040</v>
      </c>
      <c r="J18" s="195">
        <v>6849</v>
      </c>
      <c r="K18" s="195">
        <v>7065</v>
      </c>
      <c r="L18" s="195">
        <v>6653</v>
      </c>
      <c r="M18" s="195">
        <v>6229</v>
      </c>
      <c r="N18" s="195">
        <v>5455</v>
      </c>
      <c r="O18" s="195">
        <v>6018</v>
      </c>
      <c r="P18" s="195">
        <v>5449</v>
      </c>
      <c r="Q18" s="195">
        <v>8392</v>
      </c>
      <c r="R18" s="630"/>
      <c r="S18" s="627"/>
      <c r="U18" s="636"/>
      <c r="V18" s="636"/>
      <c r="W18" s="636"/>
      <c r="X18" s="636"/>
      <c r="Y18" s="636"/>
      <c r="Z18" s="636"/>
      <c r="AA18" s="636"/>
      <c r="AB18" s="636"/>
      <c r="AC18" s="636"/>
      <c r="AD18" s="636"/>
    </row>
    <row r="19" spans="1:35" s="620" customFormat="1" ht="12" customHeight="1">
      <c r="A19" s="627"/>
      <c r="B19" s="628"/>
      <c r="C19" s="629"/>
      <c r="D19" s="125" t="s">
        <v>677</v>
      </c>
      <c r="E19" s="195" t="s">
        <v>429</v>
      </c>
      <c r="F19" s="195" t="s">
        <v>429</v>
      </c>
      <c r="G19" s="195" t="s">
        <v>429</v>
      </c>
      <c r="H19" s="195" t="s">
        <v>429</v>
      </c>
      <c r="I19" s="195">
        <v>6944</v>
      </c>
      <c r="J19" s="195">
        <v>5508</v>
      </c>
      <c r="K19" s="195">
        <v>4756</v>
      </c>
      <c r="L19" s="195">
        <v>4384</v>
      </c>
      <c r="M19" s="195">
        <v>4302</v>
      </c>
      <c r="N19" s="195">
        <v>3991</v>
      </c>
      <c r="O19" s="195">
        <v>4527</v>
      </c>
      <c r="P19" s="195">
        <v>4749</v>
      </c>
      <c r="Q19" s="195">
        <v>5219</v>
      </c>
      <c r="R19" s="630"/>
      <c r="S19" s="627"/>
      <c r="U19" s="636"/>
      <c r="V19" s="636"/>
      <c r="W19" s="636"/>
      <c r="X19" s="636"/>
      <c r="Y19" s="636"/>
      <c r="Z19" s="636"/>
      <c r="AA19" s="636"/>
      <c r="AB19" s="636"/>
      <c r="AC19" s="636"/>
      <c r="AD19" s="636"/>
    </row>
    <row r="20" spans="1:35" s="620" customFormat="1" ht="12" customHeight="1">
      <c r="A20" s="627"/>
      <c r="B20" s="628"/>
      <c r="C20" s="629"/>
      <c r="D20" s="125" t="s">
        <v>678</v>
      </c>
      <c r="E20" s="195" t="s">
        <v>429</v>
      </c>
      <c r="F20" s="195" t="s">
        <v>429</v>
      </c>
      <c r="G20" s="195" t="s">
        <v>429</v>
      </c>
      <c r="H20" s="195" t="s">
        <v>429</v>
      </c>
      <c r="I20" s="195">
        <v>5044</v>
      </c>
      <c r="J20" s="195">
        <v>4167</v>
      </c>
      <c r="K20" s="195">
        <v>4129</v>
      </c>
      <c r="L20" s="195">
        <v>3780</v>
      </c>
      <c r="M20" s="195">
        <v>3574</v>
      </c>
      <c r="N20" s="195">
        <v>3236</v>
      </c>
      <c r="O20" s="195">
        <v>3503</v>
      </c>
      <c r="P20" s="195">
        <v>3353</v>
      </c>
      <c r="Q20" s="195">
        <v>4074</v>
      </c>
      <c r="R20" s="630"/>
      <c r="S20" s="627"/>
      <c r="U20" s="636"/>
      <c r="V20" s="636"/>
      <c r="W20" s="636"/>
      <c r="X20" s="636"/>
      <c r="Y20" s="636"/>
      <c r="Z20" s="636"/>
      <c r="AA20" s="636"/>
      <c r="AB20" s="636"/>
      <c r="AC20" s="636"/>
      <c r="AD20" s="636"/>
    </row>
    <row r="21" spans="1:35" s="620" customFormat="1" ht="11.25" customHeight="1">
      <c r="A21" s="627"/>
      <c r="B21" s="628"/>
      <c r="C21" s="629"/>
      <c r="D21" s="125" t="s">
        <v>679</v>
      </c>
      <c r="E21" s="195" t="s">
        <v>429</v>
      </c>
      <c r="F21" s="195" t="s">
        <v>429</v>
      </c>
      <c r="G21" s="195" t="s">
        <v>429</v>
      </c>
      <c r="H21" s="195" t="s">
        <v>429</v>
      </c>
      <c r="I21" s="195">
        <v>5836</v>
      </c>
      <c r="J21" s="195">
        <v>4699</v>
      </c>
      <c r="K21" s="195">
        <v>4245</v>
      </c>
      <c r="L21" s="195">
        <v>3987</v>
      </c>
      <c r="M21" s="195">
        <v>3704</v>
      </c>
      <c r="N21" s="195">
        <v>3391</v>
      </c>
      <c r="O21" s="195">
        <v>3599</v>
      </c>
      <c r="P21" s="195">
        <v>3778</v>
      </c>
      <c r="Q21" s="195">
        <v>3951</v>
      </c>
      <c r="R21" s="630"/>
      <c r="S21" s="627"/>
      <c r="U21" s="636"/>
      <c r="V21" s="636"/>
      <c r="W21" s="636"/>
      <c r="X21" s="636"/>
      <c r="Y21" s="636"/>
      <c r="Z21" s="636"/>
      <c r="AA21" s="636"/>
      <c r="AB21" s="636"/>
      <c r="AC21" s="636"/>
      <c r="AD21" s="636"/>
    </row>
    <row r="22" spans="1:35" s="620" customFormat="1" ht="15" customHeight="1">
      <c r="A22" s="627"/>
      <c r="B22" s="628"/>
      <c r="C22" s="1650" t="s">
        <v>220</v>
      </c>
      <c r="D22" s="1650"/>
      <c r="E22" s="625">
        <v>13987</v>
      </c>
      <c r="F22" s="626">
        <v>13640</v>
      </c>
      <c r="G22" s="626">
        <v>9730</v>
      </c>
      <c r="H22" s="626">
        <v>7266</v>
      </c>
      <c r="I22" s="626">
        <v>10475</v>
      </c>
      <c r="J22" s="626">
        <v>8647</v>
      </c>
      <c r="K22" s="626">
        <v>8326</v>
      </c>
      <c r="L22" s="626">
        <v>6962</v>
      </c>
      <c r="M22" s="626">
        <v>6743</v>
      </c>
      <c r="N22" s="626">
        <v>6560</v>
      </c>
      <c r="O22" s="626">
        <v>9621</v>
      </c>
      <c r="P22" s="626">
        <v>9759</v>
      </c>
      <c r="Q22" s="626">
        <v>14460</v>
      </c>
      <c r="R22" s="630"/>
      <c r="S22" s="627"/>
      <c r="U22" s="636"/>
      <c r="V22" s="636"/>
      <c r="W22" s="636"/>
      <c r="X22" s="636"/>
      <c r="Y22" s="636"/>
      <c r="Z22" s="636"/>
      <c r="AA22" s="636"/>
      <c r="AB22" s="636"/>
      <c r="AC22" s="636"/>
      <c r="AD22" s="636"/>
    </row>
    <row r="23" spans="1:35" s="636" customFormat="1" ht="12" customHeight="1">
      <c r="A23" s="631"/>
      <c r="B23" s="632"/>
      <c r="C23" s="1650" t="s">
        <v>307</v>
      </c>
      <c r="D23" s="1650"/>
      <c r="E23" s="625">
        <v>66189</v>
      </c>
      <c r="F23" s="626">
        <v>65651</v>
      </c>
      <c r="G23" s="626">
        <v>58685</v>
      </c>
      <c r="H23" s="626">
        <v>50537</v>
      </c>
      <c r="I23" s="626">
        <v>63743</v>
      </c>
      <c r="J23" s="626">
        <v>50146</v>
      </c>
      <c r="K23" s="626">
        <v>47744</v>
      </c>
      <c r="L23" s="626">
        <v>45649</v>
      </c>
      <c r="M23" s="626">
        <v>42960</v>
      </c>
      <c r="N23" s="626">
        <v>44004</v>
      </c>
      <c r="O23" s="626">
        <v>47921</v>
      </c>
      <c r="P23" s="626">
        <v>44635</v>
      </c>
      <c r="Q23" s="626">
        <v>62240</v>
      </c>
      <c r="R23" s="637"/>
      <c r="S23" s="631"/>
      <c r="U23" s="899"/>
      <c r="AE23" s="620"/>
      <c r="AF23" s="620"/>
      <c r="AG23" s="620"/>
      <c r="AH23" s="620"/>
      <c r="AI23" s="620"/>
    </row>
    <row r="24" spans="1:35" s="620" customFormat="1" ht="12.75" customHeight="1">
      <c r="A24" s="627"/>
      <c r="B24" s="638"/>
      <c r="C24" s="629"/>
      <c r="D24" s="544" t="s">
        <v>355</v>
      </c>
      <c r="E24" s="184">
        <v>2000</v>
      </c>
      <c r="F24" s="195">
        <v>3496</v>
      </c>
      <c r="G24" s="195">
        <v>2875</v>
      </c>
      <c r="H24" s="195">
        <v>2258</v>
      </c>
      <c r="I24" s="195">
        <v>3027</v>
      </c>
      <c r="J24" s="195">
        <v>2723</v>
      </c>
      <c r="K24" s="195">
        <v>2153</v>
      </c>
      <c r="L24" s="195">
        <v>1807</v>
      </c>
      <c r="M24" s="195">
        <v>1669</v>
      </c>
      <c r="N24" s="195">
        <v>2049</v>
      </c>
      <c r="O24" s="195">
        <v>2251</v>
      </c>
      <c r="P24" s="195">
        <v>2142</v>
      </c>
      <c r="Q24" s="195">
        <v>2443</v>
      </c>
      <c r="R24" s="630"/>
      <c r="S24" s="627"/>
      <c r="U24" s="636"/>
      <c r="V24" s="636"/>
      <c r="W24" s="636"/>
      <c r="X24" s="636"/>
      <c r="Y24" s="636"/>
      <c r="Z24" s="636"/>
      <c r="AA24" s="636"/>
      <c r="AB24" s="636"/>
      <c r="AC24" s="636"/>
      <c r="AD24" s="636"/>
    </row>
    <row r="25" spans="1:35" s="620" customFormat="1" ht="11.25" customHeight="1">
      <c r="A25" s="627"/>
      <c r="B25" s="638"/>
      <c r="C25" s="629"/>
      <c r="D25" s="544" t="s">
        <v>221</v>
      </c>
      <c r="E25" s="184">
        <v>13736</v>
      </c>
      <c r="F25" s="195">
        <v>15583</v>
      </c>
      <c r="G25" s="195">
        <v>13795</v>
      </c>
      <c r="H25" s="195">
        <v>13356</v>
      </c>
      <c r="I25" s="195">
        <v>16563</v>
      </c>
      <c r="J25" s="195">
        <v>12908</v>
      </c>
      <c r="K25" s="195">
        <v>12426</v>
      </c>
      <c r="L25" s="195">
        <v>11349</v>
      </c>
      <c r="M25" s="195">
        <v>11104</v>
      </c>
      <c r="N25" s="195">
        <v>9762</v>
      </c>
      <c r="O25" s="195">
        <v>10804</v>
      </c>
      <c r="P25" s="195">
        <v>10087</v>
      </c>
      <c r="Q25" s="195">
        <v>12209</v>
      </c>
      <c r="R25" s="630"/>
      <c r="S25" s="627"/>
      <c r="U25" s="636"/>
      <c r="V25" s="636"/>
      <c r="W25" s="636"/>
      <c r="X25" s="636"/>
      <c r="Y25" s="636"/>
      <c r="Z25" s="636"/>
      <c r="AA25" s="636"/>
      <c r="AB25" s="636"/>
      <c r="AC25" s="636"/>
      <c r="AD25" s="636"/>
    </row>
    <row r="26" spans="1:35" s="620" customFormat="1" ht="11.25" customHeight="1">
      <c r="A26" s="627"/>
      <c r="B26" s="638"/>
      <c r="C26" s="629"/>
      <c r="D26" s="544" t="s">
        <v>169</v>
      </c>
      <c r="E26" s="184">
        <v>50328</v>
      </c>
      <c r="F26" s="195">
        <v>46456</v>
      </c>
      <c r="G26" s="195">
        <v>41892</v>
      </c>
      <c r="H26" s="195">
        <v>34817</v>
      </c>
      <c r="I26" s="195">
        <v>44003</v>
      </c>
      <c r="J26" s="195">
        <v>34363</v>
      </c>
      <c r="K26" s="195">
        <v>33028</v>
      </c>
      <c r="L26" s="195">
        <v>32351</v>
      </c>
      <c r="M26" s="195">
        <v>30039</v>
      </c>
      <c r="N26" s="195">
        <v>32086</v>
      </c>
      <c r="O26" s="195">
        <v>34692</v>
      </c>
      <c r="P26" s="195">
        <v>32217</v>
      </c>
      <c r="Q26" s="195">
        <v>47287</v>
      </c>
      <c r="R26" s="630"/>
      <c r="S26" s="627"/>
      <c r="U26" s="636"/>
      <c r="V26" s="636"/>
      <c r="W26" s="636"/>
      <c r="X26" s="636"/>
      <c r="Y26" s="636"/>
      <c r="Z26" s="636"/>
      <c r="AA26" s="636"/>
      <c r="AB26" s="636"/>
      <c r="AC26" s="636"/>
      <c r="AD26" s="636"/>
    </row>
    <row r="27" spans="1:35" s="620" customFormat="1" ht="11.25" customHeight="1">
      <c r="A27" s="627"/>
      <c r="B27" s="638"/>
      <c r="C27" s="629"/>
      <c r="D27" s="544" t="s">
        <v>222</v>
      </c>
      <c r="E27" s="184">
        <v>125</v>
      </c>
      <c r="F27" s="195">
        <v>116</v>
      </c>
      <c r="G27" s="195">
        <v>123</v>
      </c>
      <c r="H27" s="195">
        <v>106</v>
      </c>
      <c r="I27" s="195">
        <v>150</v>
      </c>
      <c r="J27" s="195">
        <v>152</v>
      </c>
      <c r="K27" s="195">
        <v>137</v>
      </c>
      <c r="L27" s="195">
        <v>142</v>
      </c>
      <c r="M27" s="195">
        <v>148</v>
      </c>
      <c r="N27" s="195">
        <v>107</v>
      </c>
      <c r="O27" s="195">
        <v>174</v>
      </c>
      <c r="P27" s="195">
        <v>189</v>
      </c>
      <c r="Q27" s="195">
        <v>301</v>
      </c>
      <c r="R27" s="630"/>
      <c r="S27" s="627"/>
      <c r="U27" s="636"/>
      <c r="V27" s="636"/>
      <c r="W27" s="636"/>
      <c r="X27" s="636"/>
      <c r="Y27" s="636"/>
      <c r="Z27" s="636"/>
      <c r="AA27" s="636"/>
      <c r="AB27" s="636"/>
      <c r="AC27" s="636"/>
      <c r="AD27" s="636"/>
    </row>
    <row r="28" spans="1:35" ht="10.5" customHeight="1" thickBot="1">
      <c r="A28" s="4"/>
      <c r="B28" s="271"/>
      <c r="C28" s="639"/>
      <c r="D28" s="18"/>
      <c r="E28" s="704"/>
      <c r="F28" s="704"/>
      <c r="G28" s="704"/>
      <c r="H28" s="704"/>
      <c r="I28" s="704"/>
      <c r="J28" s="621"/>
      <c r="K28" s="621"/>
      <c r="L28" s="621"/>
      <c r="M28" s="621"/>
      <c r="N28" s="621"/>
      <c r="O28" s="621"/>
      <c r="P28" s="621"/>
      <c r="Q28" s="621"/>
      <c r="R28" s="708"/>
      <c r="S28" s="4"/>
      <c r="U28" s="636"/>
      <c r="V28" s="636"/>
      <c r="W28" s="636"/>
      <c r="X28" s="636"/>
      <c r="Y28" s="636"/>
      <c r="Z28" s="636"/>
      <c r="AA28" s="636"/>
      <c r="AB28" s="636"/>
      <c r="AC28" s="636"/>
      <c r="AD28" s="636"/>
    </row>
    <row r="29" spans="1:35" ht="13.5" customHeight="1" thickBot="1">
      <c r="A29" s="4"/>
      <c r="B29" s="271"/>
      <c r="C29" s="460" t="s">
        <v>223</v>
      </c>
      <c r="D29" s="623"/>
      <c r="E29" s="641"/>
      <c r="F29" s="641"/>
      <c r="G29" s="641"/>
      <c r="H29" s="641"/>
      <c r="I29" s="641"/>
      <c r="J29" s="641"/>
      <c r="K29" s="641"/>
      <c r="L29" s="641"/>
      <c r="M29" s="641"/>
      <c r="N29" s="641"/>
      <c r="O29" s="641"/>
      <c r="P29" s="641"/>
      <c r="Q29" s="642"/>
      <c r="R29" s="708"/>
      <c r="S29" s="4"/>
      <c r="U29" s="636"/>
      <c r="V29" s="636"/>
      <c r="W29" s="636"/>
      <c r="X29" s="636"/>
      <c r="Y29" s="636"/>
      <c r="Z29" s="636"/>
      <c r="AA29" s="636"/>
      <c r="AB29" s="636"/>
      <c r="AC29" s="636"/>
      <c r="AD29" s="636"/>
    </row>
    <row r="30" spans="1:35" ht="9.75" customHeight="1">
      <c r="A30" s="4"/>
      <c r="B30" s="271"/>
      <c r="C30" s="707" t="s">
        <v>78</v>
      </c>
      <c r="D30" s="18"/>
      <c r="E30" s="640"/>
      <c r="F30" s="640"/>
      <c r="G30" s="640"/>
      <c r="H30" s="640"/>
      <c r="I30" s="640"/>
      <c r="J30" s="640"/>
      <c r="K30" s="640"/>
      <c r="L30" s="640"/>
      <c r="M30" s="640"/>
      <c r="N30" s="640"/>
      <c r="O30" s="640"/>
      <c r="P30" s="640"/>
      <c r="Q30" s="643"/>
      <c r="R30" s="708"/>
      <c r="S30" s="4"/>
      <c r="U30" s="636"/>
      <c r="V30" s="636"/>
      <c r="W30" s="636"/>
      <c r="X30" s="636"/>
      <c r="Y30" s="636"/>
      <c r="Z30" s="636"/>
      <c r="AA30" s="636"/>
      <c r="AB30" s="636"/>
      <c r="AC30" s="636"/>
      <c r="AD30" s="636"/>
    </row>
    <row r="31" spans="1:35" ht="15" customHeight="1">
      <c r="A31" s="4"/>
      <c r="B31" s="271"/>
      <c r="C31" s="1650" t="s">
        <v>68</v>
      </c>
      <c r="D31" s="1650"/>
      <c r="E31" s="625">
        <v>15790</v>
      </c>
      <c r="F31" s="626">
        <v>14947</v>
      </c>
      <c r="G31" s="626">
        <v>12541</v>
      </c>
      <c r="H31" s="626">
        <v>10817</v>
      </c>
      <c r="I31" s="626">
        <v>14359</v>
      </c>
      <c r="J31" s="626">
        <v>13477</v>
      </c>
      <c r="K31" s="626">
        <v>15215</v>
      </c>
      <c r="L31" s="626">
        <v>14123</v>
      </c>
      <c r="M31" s="626">
        <v>15643</v>
      </c>
      <c r="N31" s="626">
        <v>13658</v>
      </c>
      <c r="O31" s="626">
        <v>14048</v>
      </c>
      <c r="P31" s="626">
        <v>10402</v>
      </c>
      <c r="Q31" s="626">
        <v>16319</v>
      </c>
      <c r="R31" s="708"/>
      <c r="S31" s="4"/>
      <c r="V31" s="636"/>
    </row>
    <row r="32" spans="1:35" ht="12" customHeight="1">
      <c r="A32" s="4"/>
      <c r="B32" s="271"/>
      <c r="C32" s="549"/>
      <c r="D32" s="538" t="s">
        <v>193</v>
      </c>
      <c r="E32" s="184">
        <v>6988</v>
      </c>
      <c r="F32" s="195">
        <v>6738</v>
      </c>
      <c r="G32" s="195">
        <v>5185</v>
      </c>
      <c r="H32" s="195">
        <v>4353</v>
      </c>
      <c r="I32" s="195">
        <v>5947</v>
      </c>
      <c r="J32" s="195">
        <v>5902</v>
      </c>
      <c r="K32" s="195">
        <v>5697</v>
      </c>
      <c r="L32" s="195">
        <v>5096</v>
      </c>
      <c r="M32" s="195">
        <v>5873</v>
      </c>
      <c r="N32" s="195">
        <v>5068</v>
      </c>
      <c r="O32" s="195">
        <v>5277</v>
      </c>
      <c r="P32" s="195">
        <v>3188</v>
      </c>
      <c r="Q32" s="195">
        <v>6752</v>
      </c>
      <c r="R32" s="708"/>
      <c r="S32" s="4"/>
      <c r="V32" s="636"/>
    </row>
    <row r="33" spans="1:22" ht="12" customHeight="1">
      <c r="A33" s="4"/>
      <c r="B33" s="271"/>
      <c r="C33" s="549"/>
      <c r="D33" s="538" t="s">
        <v>194</v>
      </c>
      <c r="E33" s="184">
        <v>4431</v>
      </c>
      <c r="F33" s="195">
        <v>3934</v>
      </c>
      <c r="G33" s="195">
        <v>3581</v>
      </c>
      <c r="H33" s="195">
        <v>3133</v>
      </c>
      <c r="I33" s="195">
        <v>4581</v>
      </c>
      <c r="J33" s="195">
        <v>3537</v>
      </c>
      <c r="K33" s="195">
        <v>4380</v>
      </c>
      <c r="L33" s="195">
        <v>3914</v>
      </c>
      <c r="M33" s="195">
        <v>4327</v>
      </c>
      <c r="N33" s="195">
        <v>4070</v>
      </c>
      <c r="O33" s="195">
        <v>4344</v>
      </c>
      <c r="P33" s="195">
        <v>3766</v>
      </c>
      <c r="Q33" s="195">
        <v>5039</v>
      </c>
      <c r="R33" s="708"/>
      <c r="S33" s="4"/>
      <c r="V33" s="636"/>
    </row>
    <row r="34" spans="1:22" ht="12" customHeight="1">
      <c r="A34" s="4"/>
      <c r="B34" s="271"/>
      <c r="C34" s="549"/>
      <c r="D34" s="538" t="s">
        <v>59</v>
      </c>
      <c r="E34" s="184">
        <v>2501</v>
      </c>
      <c r="F34" s="195">
        <v>2301</v>
      </c>
      <c r="G34" s="195">
        <v>1745</v>
      </c>
      <c r="H34" s="195">
        <v>1809</v>
      </c>
      <c r="I34" s="195">
        <v>2074</v>
      </c>
      <c r="J34" s="195">
        <v>1774</v>
      </c>
      <c r="K34" s="195">
        <v>2173</v>
      </c>
      <c r="L34" s="195">
        <v>1934</v>
      </c>
      <c r="M34" s="195">
        <v>2122</v>
      </c>
      <c r="N34" s="195">
        <v>1832</v>
      </c>
      <c r="O34" s="195">
        <v>2141</v>
      </c>
      <c r="P34" s="195">
        <v>1635</v>
      </c>
      <c r="Q34" s="195">
        <v>2415</v>
      </c>
      <c r="R34" s="708"/>
      <c r="S34" s="4"/>
      <c r="V34" s="636"/>
    </row>
    <row r="35" spans="1:22" ht="12" customHeight="1">
      <c r="A35" s="4"/>
      <c r="B35" s="271"/>
      <c r="C35" s="549"/>
      <c r="D35" s="538" t="s">
        <v>196</v>
      </c>
      <c r="E35" s="184">
        <v>1230</v>
      </c>
      <c r="F35" s="195">
        <v>1045</v>
      </c>
      <c r="G35" s="195">
        <v>1403</v>
      </c>
      <c r="H35" s="195">
        <v>1050</v>
      </c>
      <c r="I35" s="195">
        <v>1035</v>
      </c>
      <c r="J35" s="195">
        <v>1232</v>
      </c>
      <c r="K35" s="195">
        <v>1426</v>
      </c>
      <c r="L35" s="195">
        <v>1255</v>
      </c>
      <c r="M35" s="195">
        <v>1481</v>
      </c>
      <c r="N35" s="195">
        <v>1310</v>
      </c>
      <c r="O35" s="195">
        <v>1182</v>
      </c>
      <c r="P35" s="195">
        <v>1153</v>
      </c>
      <c r="Q35" s="195">
        <v>1345</v>
      </c>
      <c r="R35" s="708"/>
      <c r="S35" s="4"/>
      <c r="V35" s="636"/>
    </row>
    <row r="36" spans="1:22" ht="12" customHeight="1">
      <c r="A36" s="4"/>
      <c r="B36" s="271"/>
      <c r="C36" s="549"/>
      <c r="D36" s="538" t="s">
        <v>197</v>
      </c>
      <c r="E36" s="184">
        <v>441</v>
      </c>
      <c r="F36" s="195">
        <v>680</v>
      </c>
      <c r="G36" s="195">
        <v>366</v>
      </c>
      <c r="H36" s="195">
        <v>319</v>
      </c>
      <c r="I36" s="195">
        <v>509</v>
      </c>
      <c r="J36" s="195">
        <v>719</v>
      </c>
      <c r="K36" s="195">
        <v>1261</v>
      </c>
      <c r="L36" s="195">
        <v>1632</v>
      </c>
      <c r="M36" s="195">
        <v>1452</v>
      </c>
      <c r="N36" s="195">
        <v>1050</v>
      </c>
      <c r="O36" s="195">
        <v>778</v>
      </c>
      <c r="P36" s="195">
        <v>438</v>
      </c>
      <c r="Q36" s="195">
        <v>477</v>
      </c>
      <c r="R36" s="708"/>
      <c r="S36" s="4"/>
      <c r="V36" s="636"/>
    </row>
    <row r="37" spans="1:22" ht="12" customHeight="1">
      <c r="A37" s="4"/>
      <c r="B37" s="271"/>
      <c r="C37" s="549"/>
      <c r="D37" s="538" t="s">
        <v>141</v>
      </c>
      <c r="E37" s="184">
        <v>47</v>
      </c>
      <c r="F37" s="195">
        <v>83</v>
      </c>
      <c r="G37" s="195">
        <v>71</v>
      </c>
      <c r="H37" s="195">
        <v>41</v>
      </c>
      <c r="I37" s="195">
        <v>71</v>
      </c>
      <c r="J37" s="195">
        <v>123</v>
      </c>
      <c r="K37" s="195">
        <v>95</v>
      </c>
      <c r="L37" s="195">
        <v>133</v>
      </c>
      <c r="M37" s="195">
        <v>167</v>
      </c>
      <c r="N37" s="195">
        <v>126</v>
      </c>
      <c r="O37" s="195">
        <v>163</v>
      </c>
      <c r="P37" s="195">
        <v>90</v>
      </c>
      <c r="Q37" s="195">
        <v>157</v>
      </c>
      <c r="R37" s="708"/>
      <c r="S37" s="4"/>
      <c r="V37" s="636"/>
    </row>
    <row r="38" spans="1:22" ht="12" customHeight="1">
      <c r="A38" s="4"/>
      <c r="B38" s="271"/>
      <c r="C38" s="549"/>
      <c r="D38" s="538" t="s">
        <v>142</v>
      </c>
      <c r="E38" s="184">
        <v>152</v>
      </c>
      <c r="F38" s="195">
        <v>166</v>
      </c>
      <c r="G38" s="195">
        <v>190</v>
      </c>
      <c r="H38" s="195">
        <v>112</v>
      </c>
      <c r="I38" s="195">
        <v>142</v>
      </c>
      <c r="J38" s="195">
        <v>190</v>
      </c>
      <c r="K38" s="195">
        <v>183</v>
      </c>
      <c r="L38" s="195">
        <v>159</v>
      </c>
      <c r="M38" s="195">
        <v>221</v>
      </c>
      <c r="N38" s="195">
        <v>202</v>
      </c>
      <c r="O38" s="195">
        <v>163</v>
      </c>
      <c r="P38" s="195">
        <v>132</v>
      </c>
      <c r="Q38" s="195">
        <v>134</v>
      </c>
      <c r="R38" s="708"/>
      <c r="S38" s="4"/>
      <c r="V38" s="636"/>
    </row>
    <row r="39" spans="1:22" ht="15" customHeight="1">
      <c r="A39" s="4"/>
      <c r="B39" s="271"/>
      <c r="C39" s="549"/>
      <c r="D39" s="544" t="s">
        <v>355</v>
      </c>
      <c r="E39" s="195">
        <v>560</v>
      </c>
      <c r="F39" s="195">
        <v>866</v>
      </c>
      <c r="G39" s="195">
        <v>838</v>
      </c>
      <c r="H39" s="195">
        <v>711</v>
      </c>
      <c r="I39" s="195">
        <v>545</v>
      </c>
      <c r="J39" s="195">
        <v>487</v>
      </c>
      <c r="K39" s="195">
        <v>999</v>
      </c>
      <c r="L39" s="195">
        <v>883</v>
      </c>
      <c r="M39" s="195">
        <v>868</v>
      </c>
      <c r="N39" s="195">
        <v>547</v>
      </c>
      <c r="O39" s="195">
        <v>553</v>
      </c>
      <c r="P39" s="195">
        <v>647</v>
      </c>
      <c r="Q39" s="195">
        <v>654</v>
      </c>
      <c r="R39" s="708"/>
      <c r="S39" s="4"/>
      <c r="V39" s="636"/>
    </row>
    <row r="40" spans="1:22" ht="12" customHeight="1">
      <c r="A40" s="4"/>
      <c r="B40" s="271"/>
      <c r="C40" s="549"/>
      <c r="D40" s="544" t="s">
        <v>221</v>
      </c>
      <c r="E40" s="195">
        <v>5321</v>
      </c>
      <c r="F40" s="195">
        <v>4800</v>
      </c>
      <c r="G40" s="195">
        <v>4210</v>
      </c>
      <c r="H40" s="195">
        <v>3282</v>
      </c>
      <c r="I40" s="195">
        <v>4008</v>
      </c>
      <c r="J40" s="195">
        <v>3891</v>
      </c>
      <c r="K40" s="195">
        <v>4585</v>
      </c>
      <c r="L40" s="195">
        <v>3939</v>
      </c>
      <c r="M40" s="195">
        <v>4814</v>
      </c>
      <c r="N40" s="195">
        <v>4033</v>
      </c>
      <c r="O40" s="195">
        <v>4240</v>
      </c>
      <c r="P40" s="195">
        <v>2570</v>
      </c>
      <c r="Q40" s="195">
        <v>4742</v>
      </c>
      <c r="R40" s="708"/>
      <c r="S40" s="4"/>
      <c r="V40" s="636"/>
    </row>
    <row r="41" spans="1:22" ht="12" customHeight="1">
      <c r="A41" s="4"/>
      <c r="B41" s="271"/>
      <c r="C41" s="549"/>
      <c r="D41" s="544" t="s">
        <v>169</v>
      </c>
      <c r="E41" s="195">
        <v>9906</v>
      </c>
      <c r="F41" s="195">
        <v>9281</v>
      </c>
      <c r="G41" s="195">
        <v>7493</v>
      </c>
      <c r="H41" s="195">
        <v>6824</v>
      </c>
      <c r="I41" s="195">
        <v>9806</v>
      </c>
      <c r="J41" s="195">
        <v>9099</v>
      </c>
      <c r="K41" s="195">
        <v>9631</v>
      </c>
      <c r="L41" s="195">
        <v>9299</v>
      </c>
      <c r="M41" s="195">
        <v>9961</v>
      </c>
      <c r="N41" s="195">
        <v>9078</v>
      </c>
      <c r="O41" s="195">
        <v>9255</v>
      </c>
      <c r="P41" s="195">
        <v>7184</v>
      </c>
      <c r="Q41" s="195">
        <v>10901</v>
      </c>
      <c r="R41" s="708"/>
      <c r="S41" s="4"/>
      <c r="V41" s="636"/>
    </row>
    <row r="42" spans="1:22" ht="11.25" customHeight="1">
      <c r="A42" s="4"/>
      <c r="B42" s="271"/>
      <c r="C42" s="549"/>
      <c r="D42" s="544" t="s">
        <v>222</v>
      </c>
      <c r="E42" s="828">
        <v>3</v>
      </c>
      <c r="F42" s="827">
        <v>0</v>
      </c>
      <c r="G42" s="827">
        <v>0</v>
      </c>
      <c r="H42" s="827">
        <v>0</v>
      </c>
      <c r="I42" s="827">
        <v>0</v>
      </c>
      <c r="J42" s="827">
        <v>0</v>
      </c>
      <c r="K42" s="827">
        <v>0</v>
      </c>
      <c r="L42" s="827">
        <v>2</v>
      </c>
      <c r="M42" s="827">
        <v>0</v>
      </c>
      <c r="N42" s="827">
        <v>0</v>
      </c>
      <c r="O42" s="827">
        <v>0</v>
      </c>
      <c r="P42" s="827">
        <v>1</v>
      </c>
      <c r="Q42" s="827">
        <v>22</v>
      </c>
      <c r="R42" s="708"/>
      <c r="S42" s="4"/>
      <c r="V42" s="636"/>
    </row>
    <row r="43" spans="1:22" ht="15" customHeight="1">
      <c r="A43" s="4"/>
      <c r="B43" s="271"/>
      <c r="C43" s="706" t="s">
        <v>308</v>
      </c>
      <c r="D43" s="706"/>
      <c r="E43" s="184"/>
      <c r="F43" s="184"/>
      <c r="G43" s="195"/>
      <c r="H43" s="195"/>
      <c r="I43" s="195"/>
      <c r="J43" s="195"/>
      <c r="K43" s="195"/>
      <c r="L43" s="195"/>
      <c r="M43" s="195"/>
      <c r="N43" s="195"/>
      <c r="O43" s="195"/>
      <c r="P43" s="195"/>
      <c r="Q43" s="195"/>
      <c r="R43" s="708"/>
      <c r="S43" s="4"/>
      <c r="V43" s="636"/>
    </row>
    <row r="44" spans="1:22" ht="12" customHeight="1">
      <c r="A44" s="4"/>
      <c r="B44" s="271"/>
      <c r="C44" s="549"/>
      <c r="D44" s="773" t="s">
        <v>677</v>
      </c>
      <c r="E44" s="184" t="s">
        <v>429</v>
      </c>
      <c r="F44" s="195" t="s">
        <v>429</v>
      </c>
      <c r="G44" s="195" t="s">
        <v>429</v>
      </c>
      <c r="H44" s="195" t="s">
        <v>429</v>
      </c>
      <c r="I44" s="195">
        <v>1585</v>
      </c>
      <c r="J44" s="195">
        <v>949</v>
      </c>
      <c r="K44" s="195">
        <v>1399</v>
      </c>
      <c r="L44" s="195">
        <v>1338</v>
      </c>
      <c r="M44" s="195">
        <v>1236</v>
      </c>
      <c r="N44" s="195">
        <v>1217</v>
      </c>
      <c r="O44" s="195">
        <v>1176</v>
      </c>
      <c r="P44" s="195">
        <v>1643</v>
      </c>
      <c r="Q44" s="195">
        <v>1411</v>
      </c>
      <c r="R44" s="708"/>
      <c r="S44" s="4"/>
      <c r="V44" s="636"/>
    </row>
    <row r="45" spans="1:22" ht="12" customHeight="1">
      <c r="A45" s="4"/>
      <c r="B45" s="271"/>
      <c r="C45" s="549"/>
      <c r="D45" s="773" t="s">
        <v>680</v>
      </c>
      <c r="E45" s="184" t="s">
        <v>429</v>
      </c>
      <c r="F45" s="195" t="s">
        <v>429</v>
      </c>
      <c r="G45" s="195" t="s">
        <v>429</v>
      </c>
      <c r="H45" s="195" t="s">
        <v>429</v>
      </c>
      <c r="I45" s="195">
        <v>1578</v>
      </c>
      <c r="J45" s="195">
        <v>1198</v>
      </c>
      <c r="K45" s="195">
        <v>1291</v>
      </c>
      <c r="L45" s="195">
        <v>1071</v>
      </c>
      <c r="M45" s="195">
        <v>1212</v>
      </c>
      <c r="N45" s="195">
        <v>904</v>
      </c>
      <c r="O45" s="195">
        <v>787</v>
      </c>
      <c r="P45" s="195">
        <v>637</v>
      </c>
      <c r="Q45" s="195">
        <v>1348</v>
      </c>
      <c r="R45" s="708"/>
      <c r="S45" s="4"/>
      <c r="V45" s="636"/>
    </row>
    <row r="46" spans="1:22" ht="12" customHeight="1">
      <c r="A46" s="4"/>
      <c r="B46" s="271"/>
      <c r="C46" s="549"/>
      <c r="D46" s="773" t="s">
        <v>681</v>
      </c>
      <c r="E46" s="184" t="s">
        <v>429</v>
      </c>
      <c r="F46" s="195" t="s">
        <v>429</v>
      </c>
      <c r="G46" s="195" t="s">
        <v>429</v>
      </c>
      <c r="H46" s="195" t="s">
        <v>429</v>
      </c>
      <c r="I46" s="195">
        <v>1236</v>
      </c>
      <c r="J46" s="195">
        <v>999</v>
      </c>
      <c r="K46" s="195">
        <v>1310</v>
      </c>
      <c r="L46" s="195">
        <v>1619</v>
      </c>
      <c r="M46" s="195">
        <v>1882</v>
      </c>
      <c r="N46" s="195">
        <v>1509</v>
      </c>
      <c r="O46" s="195">
        <v>1447</v>
      </c>
      <c r="P46" s="195">
        <v>826</v>
      </c>
      <c r="Q46" s="195">
        <v>1287</v>
      </c>
      <c r="R46" s="708"/>
      <c r="S46" s="4"/>
      <c r="V46" s="636"/>
    </row>
    <row r="47" spans="1:22" ht="12" customHeight="1">
      <c r="A47" s="4"/>
      <c r="B47" s="271"/>
      <c r="C47" s="549"/>
      <c r="D47" s="773" t="s">
        <v>682</v>
      </c>
      <c r="E47" s="184" t="s">
        <v>429</v>
      </c>
      <c r="F47" s="195" t="s">
        <v>429</v>
      </c>
      <c r="G47" s="195" t="s">
        <v>429</v>
      </c>
      <c r="H47" s="195" t="s">
        <v>429</v>
      </c>
      <c r="I47" s="195">
        <v>941</v>
      </c>
      <c r="J47" s="195">
        <v>295</v>
      </c>
      <c r="K47" s="195">
        <v>311</v>
      </c>
      <c r="L47" s="195">
        <v>475</v>
      </c>
      <c r="M47" s="195">
        <v>559</v>
      </c>
      <c r="N47" s="195">
        <v>469</v>
      </c>
      <c r="O47" s="195">
        <v>502</v>
      </c>
      <c r="P47" s="195">
        <v>244</v>
      </c>
      <c r="Q47" s="195">
        <v>1232</v>
      </c>
      <c r="R47" s="708"/>
      <c r="S47" s="4"/>
      <c r="V47" s="636"/>
    </row>
    <row r="48" spans="1:22" ht="12" customHeight="1">
      <c r="A48" s="4"/>
      <c r="B48" s="271"/>
      <c r="C48" s="549"/>
      <c r="D48" s="773" t="s">
        <v>676</v>
      </c>
      <c r="E48" s="184" t="s">
        <v>429</v>
      </c>
      <c r="F48" s="195" t="s">
        <v>429</v>
      </c>
      <c r="G48" s="195" t="s">
        <v>429</v>
      </c>
      <c r="H48" s="195" t="s">
        <v>429</v>
      </c>
      <c r="I48" s="195">
        <v>908</v>
      </c>
      <c r="J48" s="195">
        <v>2386</v>
      </c>
      <c r="K48" s="195">
        <v>1335</v>
      </c>
      <c r="L48" s="195">
        <v>1108</v>
      </c>
      <c r="M48" s="195">
        <v>1175</v>
      </c>
      <c r="N48" s="195">
        <v>1208</v>
      </c>
      <c r="O48" s="195">
        <v>1171</v>
      </c>
      <c r="P48" s="195">
        <v>743</v>
      </c>
      <c r="Q48" s="195">
        <v>1143</v>
      </c>
      <c r="R48" s="708"/>
      <c r="S48" s="4"/>
      <c r="V48" s="636"/>
    </row>
    <row r="49" spans="1:22" ht="15" customHeight="1">
      <c r="A49" s="4"/>
      <c r="B49" s="271"/>
      <c r="C49" s="1650" t="s">
        <v>224</v>
      </c>
      <c r="D49" s="1650"/>
      <c r="E49" s="547">
        <f t="shared" ref="E49:P49" si="0">+E31/E8*100</f>
        <v>19.694172819796449</v>
      </c>
      <c r="F49" s="547">
        <f t="shared" si="0"/>
        <v>18.85081535104867</v>
      </c>
      <c r="G49" s="547">
        <f t="shared" si="0"/>
        <v>18.330775414748228</v>
      </c>
      <c r="H49" s="547">
        <f t="shared" si="0"/>
        <v>18.713561579848797</v>
      </c>
      <c r="I49" s="547">
        <f t="shared" si="0"/>
        <v>19.347058665013879</v>
      </c>
      <c r="J49" s="547">
        <f t="shared" si="0"/>
        <v>22.922796931607504</v>
      </c>
      <c r="K49" s="547">
        <f t="shared" si="0"/>
        <v>27.135723203138934</v>
      </c>
      <c r="L49" s="547">
        <f t="shared" si="0"/>
        <v>26.844196080667544</v>
      </c>
      <c r="M49" s="547">
        <f t="shared" si="0"/>
        <v>31.472949318954591</v>
      </c>
      <c r="N49" s="547">
        <f t="shared" si="0"/>
        <v>27.011312396171189</v>
      </c>
      <c r="O49" s="547">
        <f t="shared" si="0"/>
        <v>24.413471898786973</v>
      </c>
      <c r="P49" s="547">
        <f t="shared" si="0"/>
        <v>19.123432731551272</v>
      </c>
      <c r="Q49" s="547">
        <f>+Q31/Q8*100</f>
        <v>21.27640156453716</v>
      </c>
      <c r="R49" s="708"/>
      <c r="S49" s="4"/>
      <c r="V49" s="636"/>
    </row>
    <row r="50" spans="1:22" ht="11.25" customHeight="1" thickBot="1">
      <c r="A50" s="4"/>
      <c r="B50" s="271"/>
      <c r="C50" s="644"/>
      <c r="D50" s="708"/>
      <c r="E50" s="704"/>
      <c r="F50" s="704"/>
      <c r="G50" s="704"/>
      <c r="H50" s="704"/>
      <c r="I50" s="704"/>
      <c r="J50" s="704"/>
      <c r="K50" s="704"/>
      <c r="L50" s="704"/>
      <c r="M50" s="704"/>
      <c r="N50" s="704"/>
      <c r="O50" s="704"/>
      <c r="P50" s="704"/>
      <c r="Q50" s="621"/>
      <c r="R50" s="708"/>
      <c r="S50" s="4"/>
      <c r="V50" s="636"/>
    </row>
    <row r="51" spans="1:22" s="12" customFormat="1" ht="13.5" customHeight="1" thickBot="1">
      <c r="A51" s="11"/>
      <c r="B51" s="270"/>
      <c r="C51" s="460" t="s">
        <v>225</v>
      </c>
      <c r="D51" s="623"/>
      <c r="E51" s="641"/>
      <c r="F51" s="641"/>
      <c r="G51" s="641"/>
      <c r="H51" s="641"/>
      <c r="I51" s="641"/>
      <c r="J51" s="641"/>
      <c r="K51" s="641"/>
      <c r="L51" s="641"/>
      <c r="M51" s="641"/>
      <c r="N51" s="641"/>
      <c r="O51" s="641"/>
      <c r="P51" s="641"/>
      <c r="Q51" s="642"/>
      <c r="R51" s="708"/>
      <c r="S51" s="11"/>
      <c r="T51" s="124"/>
      <c r="U51" s="124"/>
      <c r="V51" s="636"/>
    </row>
    <row r="52" spans="1:22" ht="9.75" customHeight="1">
      <c r="A52" s="4"/>
      <c r="B52" s="271"/>
      <c r="C52" s="707" t="s">
        <v>78</v>
      </c>
      <c r="D52" s="645"/>
      <c r="E52" s="640"/>
      <c r="F52" s="640"/>
      <c r="G52" s="640"/>
      <c r="H52" s="640"/>
      <c r="I52" s="640"/>
      <c r="J52" s="640"/>
      <c r="K52" s="640"/>
      <c r="L52" s="640"/>
      <c r="M52" s="640"/>
      <c r="N52" s="640"/>
      <c r="O52" s="640"/>
      <c r="P52" s="640"/>
      <c r="Q52" s="643"/>
      <c r="R52" s="708"/>
      <c r="S52" s="4"/>
      <c r="V52" s="636"/>
    </row>
    <row r="53" spans="1:22" ht="15" customHeight="1">
      <c r="A53" s="4"/>
      <c r="B53" s="271"/>
      <c r="C53" s="1650" t="s">
        <v>68</v>
      </c>
      <c r="D53" s="1650"/>
      <c r="E53" s="625">
        <v>9260</v>
      </c>
      <c r="F53" s="626">
        <v>8610</v>
      </c>
      <c r="G53" s="626">
        <v>8022</v>
      </c>
      <c r="H53" s="626">
        <v>5961</v>
      </c>
      <c r="I53" s="626">
        <v>9415</v>
      </c>
      <c r="J53" s="626">
        <v>7426</v>
      </c>
      <c r="K53" s="626">
        <v>8692</v>
      </c>
      <c r="L53" s="626">
        <v>9457</v>
      </c>
      <c r="M53" s="626">
        <v>9704</v>
      </c>
      <c r="N53" s="626">
        <v>8675</v>
      </c>
      <c r="O53" s="626">
        <v>8783</v>
      </c>
      <c r="P53" s="626">
        <v>6931</v>
      </c>
      <c r="Q53" s="626">
        <v>9706</v>
      </c>
      <c r="R53" s="708"/>
      <c r="S53" s="4"/>
      <c r="V53" s="636"/>
    </row>
    <row r="54" spans="1:22" ht="11.25" customHeight="1">
      <c r="A54" s="4"/>
      <c r="B54" s="271"/>
      <c r="C54" s="549"/>
      <c r="D54" s="125" t="s">
        <v>355</v>
      </c>
      <c r="E54" s="185">
        <v>355</v>
      </c>
      <c r="F54" s="214">
        <v>339</v>
      </c>
      <c r="G54" s="214">
        <v>535</v>
      </c>
      <c r="H54" s="214">
        <v>240</v>
      </c>
      <c r="I54" s="195">
        <v>299</v>
      </c>
      <c r="J54" s="195">
        <v>271</v>
      </c>
      <c r="K54" s="195">
        <v>438</v>
      </c>
      <c r="L54" s="195">
        <v>924</v>
      </c>
      <c r="M54" s="195">
        <v>621</v>
      </c>
      <c r="N54" s="195">
        <v>384</v>
      </c>
      <c r="O54" s="195">
        <v>328</v>
      </c>
      <c r="P54" s="195">
        <v>406</v>
      </c>
      <c r="Q54" s="195">
        <v>388</v>
      </c>
      <c r="R54" s="708"/>
      <c r="S54" s="4"/>
      <c r="V54" s="636"/>
    </row>
    <row r="55" spans="1:22" ht="11.25" customHeight="1">
      <c r="A55" s="4"/>
      <c r="B55" s="271"/>
      <c r="C55" s="549"/>
      <c r="D55" s="125" t="s">
        <v>221</v>
      </c>
      <c r="E55" s="185">
        <v>2642</v>
      </c>
      <c r="F55" s="214">
        <v>2699</v>
      </c>
      <c r="G55" s="214">
        <v>2504</v>
      </c>
      <c r="H55" s="214">
        <v>1711</v>
      </c>
      <c r="I55" s="195">
        <v>2409</v>
      </c>
      <c r="J55" s="195">
        <v>2326</v>
      </c>
      <c r="K55" s="195">
        <v>2646</v>
      </c>
      <c r="L55" s="195">
        <v>2490</v>
      </c>
      <c r="M55" s="195">
        <v>2828</v>
      </c>
      <c r="N55" s="195">
        <v>2392</v>
      </c>
      <c r="O55" s="195">
        <v>2346</v>
      </c>
      <c r="P55" s="195">
        <v>1558</v>
      </c>
      <c r="Q55" s="195">
        <v>2412</v>
      </c>
      <c r="R55" s="708"/>
      <c r="S55" s="4"/>
      <c r="V55" s="636"/>
    </row>
    <row r="56" spans="1:22" ht="11.25" customHeight="1">
      <c r="A56" s="4"/>
      <c r="B56" s="271"/>
      <c r="C56" s="549"/>
      <c r="D56" s="125" t="s">
        <v>169</v>
      </c>
      <c r="E56" s="185">
        <v>6263</v>
      </c>
      <c r="F56" s="214">
        <v>5572</v>
      </c>
      <c r="G56" s="214">
        <v>4983</v>
      </c>
      <c r="H56" s="214">
        <v>4010</v>
      </c>
      <c r="I56" s="195">
        <v>6707</v>
      </c>
      <c r="J56" s="195">
        <v>4829</v>
      </c>
      <c r="K56" s="195">
        <v>5608</v>
      </c>
      <c r="L56" s="195">
        <v>6043</v>
      </c>
      <c r="M56" s="195">
        <v>6254</v>
      </c>
      <c r="N56" s="195">
        <v>5899</v>
      </c>
      <c r="O56" s="195">
        <v>6109</v>
      </c>
      <c r="P56" s="195">
        <v>4967</v>
      </c>
      <c r="Q56" s="195">
        <v>6905</v>
      </c>
      <c r="R56" s="708"/>
      <c r="S56" s="4"/>
      <c r="V56" s="636"/>
    </row>
    <row r="57" spans="1:22" ht="11.25" customHeight="1">
      <c r="A57" s="4"/>
      <c r="B57" s="271"/>
      <c r="C57" s="549"/>
      <c r="D57" s="125" t="s">
        <v>222</v>
      </c>
      <c r="E57" s="828">
        <v>0</v>
      </c>
      <c r="F57" s="827">
        <v>0</v>
      </c>
      <c r="G57" s="827">
        <v>0</v>
      </c>
      <c r="H57" s="827">
        <v>0</v>
      </c>
      <c r="I57" s="827">
        <v>0</v>
      </c>
      <c r="J57" s="827">
        <v>0</v>
      </c>
      <c r="K57" s="827">
        <v>0</v>
      </c>
      <c r="L57" s="827">
        <v>0</v>
      </c>
      <c r="M57" s="827">
        <v>1</v>
      </c>
      <c r="N57" s="827">
        <v>0</v>
      </c>
      <c r="O57" s="827">
        <v>0</v>
      </c>
      <c r="P57" s="827">
        <v>0</v>
      </c>
      <c r="Q57" s="827">
        <v>1</v>
      </c>
      <c r="R57" s="708"/>
      <c r="S57" s="4"/>
      <c r="V57" s="636"/>
    </row>
    <row r="58" spans="1:22" ht="12.75" hidden="1" customHeight="1">
      <c r="A58" s="4"/>
      <c r="B58" s="271"/>
      <c r="C58" s="549"/>
      <c r="D58" s="248" t="s">
        <v>193</v>
      </c>
      <c r="E58" s="184">
        <v>3459</v>
      </c>
      <c r="F58" s="195">
        <v>3445</v>
      </c>
      <c r="G58" s="195">
        <v>3138</v>
      </c>
      <c r="H58" s="195">
        <v>2306</v>
      </c>
      <c r="I58" s="195">
        <v>3253</v>
      </c>
      <c r="J58" s="195">
        <v>2767</v>
      </c>
      <c r="K58" s="195">
        <v>2990</v>
      </c>
      <c r="L58" s="195">
        <v>3123</v>
      </c>
      <c r="M58" s="195">
        <v>3163</v>
      </c>
      <c r="N58" s="195">
        <v>2857</v>
      </c>
      <c r="O58" s="195">
        <v>2730</v>
      </c>
      <c r="P58" s="195">
        <v>1694</v>
      </c>
      <c r="Q58" s="195">
        <v>3325</v>
      </c>
      <c r="R58" s="708"/>
      <c r="S58" s="4"/>
      <c r="V58" s="636"/>
    </row>
    <row r="59" spans="1:22" ht="12.75" hidden="1" customHeight="1">
      <c r="A59" s="4"/>
      <c r="B59" s="271"/>
      <c r="C59" s="549"/>
      <c r="D59" s="248" t="s">
        <v>194</v>
      </c>
      <c r="E59" s="184">
        <v>3303</v>
      </c>
      <c r="F59" s="195">
        <v>2855</v>
      </c>
      <c r="G59" s="195">
        <v>2495</v>
      </c>
      <c r="H59" s="195">
        <v>1965</v>
      </c>
      <c r="I59" s="195">
        <v>3579</v>
      </c>
      <c r="J59" s="195">
        <v>2472</v>
      </c>
      <c r="K59" s="195">
        <v>2862</v>
      </c>
      <c r="L59" s="195">
        <v>2930</v>
      </c>
      <c r="M59" s="195">
        <v>3056</v>
      </c>
      <c r="N59" s="195">
        <v>2958</v>
      </c>
      <c r="O59" s="195">
        <v>3168</v>
      </c>
      <c r="P59" s="195">
        <v>3005</v>
      </c>
      <c r="Q59" s="195">
        <v>3701</v>
      </c>
      <c r="R59" s="708"/>
      <c r="S59" s="4"/>
      <c r="V59" s="636"/>
    </row>
    <row r="60" spans="1:22" ht="12.75" hidden="1" customHeight="1">
      <c r="A60" s="4"/>
      <c r="B60" s="271"/>
      <c r="C60" s="549"/>
      <c r="D60" s="248" t="s">
        <v>59</v>
      </c>
      <c r="E60" s="184">
        <v>1061</v>
      </c>
      <c r="F60" s="195">
        <v>1070</v>
      </c>
      <c r="G60" s="195">
        <v>955</v>
      </c>
      <c r="H60" s="195">
        <v>770</v>
      </c>
      <c r="I60" s="195">
        <v>1257</v>
      </c>
      <c r="J60" s="195">
        <v>973</v>
      </c>
      <c r="K60" s="195">
        <v>1028</v>
      </c>
      <c r="L60" s="195">
        <v>1102</v>
      </c>
      <c r="M60" s="195">
        <v>1076</v>
      </c>
      <c r="N60" s="195">
        <v>990</v>
      </c>
      <c r="O60" s="195">
        <v>1141</v>
      </c>
      <c r="P60" s="195">
        <v>902</v>
      </c>
      <c r="Q60" s="195">
        <v>1252</v>
      </c>
      <c r="R60" s="708"/>
      <c r="S60" s="4"/>
      <c r="V60" s="636"/>
    </row>
    <row r="61" spans="1:22" ht="12.75" hidden="1" customHeight="1">
      <c r="A61" s="4"/>
      <c r="B61" s="271"/>
      <c r="C61" s="549"/>
      <c r="D61" s="248" t="s">
        <v>196</v>
      </c>
      <c r="E61" s="184">
        <v>1019</v>
      </c>
      <c r="F61" s="195">
        <v>826</v>
      </c>
      <c r="G61" s="195">
        <v>982</v>
      </c>
      <c r="H61" s="195">
        <v>574</v>
      </c>
      <c r="I61" s="195">
        <v>817</v>
      </c>
      <c r="J61" s="195">
        <v>676</v>
      </c>
      <c r="K61" s="195">
        <v>1000</v>
      </c>
      <c r="L61" s="195">
        <v>1006</v>
      </c>
      <c r="M61" s="195">
        <v>1041</v>
      </c>
      <c r="N61" s="195">
        <v>864</v>
      </c>
      <c r="O61" s="195">
        <v>853</v>
      </c>
      <c r="P61" s="195">
        <v>866</v>
      </c>
      <c r="Q61" s="195">
        <v>940</v>
      </c>
      <c r="R61" s="708"/>
      <c r="S61" s="4"/>
      <c r="V61" s="636"/>
    </row>
    <row r="62" spans="1:22" ht="12.75" hidden="1" customHeight="1">
      <c r="A62" s="4"/>
      <c r="B62" s="271"/>
      <c r="C62" s="549"/>
      <c r="D62" s="248" t="s">
        <v>197</v>
      </c>
      <c r="E62" s="184">
        <v>260</v>
      </c>
      <c r="F62" s="195">
        <v>218</v>
      </c>
      <c r="G62" s="195">
        <v>272</v>
      </c>
      <c r="H62" s="195">
        <v>256</v>
      </c>
      <c r="I62" s="195">
        <v>329</v>
      </c>
      <c r="J62" s="195">
        <v>375</v>
      </c>
      <c r="K62" s="195">
        <v>658</v>
      </c>
      <c r="L62" s="195">
        <v>1101</v>
      </c>
      <c r="M62" s="195">
        <v>1107</v>
      </c>
      <c r="N62" s="195">
        <v>767</v>
      </c>
      <c r="O62" s="195">
        <v>627</v>
      </c>
      <c r="P62" s="195">
        <v>298</v>
      </c>
      <c r="Q62" s="195">
        <v>285</v>
      </c>
      <c r="R62" s="708"/>
      <c r="S62" s="4"/>
      <c r="V62" s="636"/>
    </row>
    <row r="63" spans="1:22" ht="12.75" hidden="1" customHeight="1">
      <c r="A63" s="4"/>
      <c r="B63" s="271"/>
      <c r="C63" s="549"/>
      <c r="D63" s="248" t="s">
        <v>141</v>
      </c>
      <c r="E63" s="184">
        <v>46</v>
      </c>
      <c r="F63" s="195">
        <v>51</v>
      </c>
      <c r="G63" s="195">
        <v>58</v>
      </c>
      <c r="H63" s="195">
        <v>38</v>
      </c>
      <c r="I63" s="195">
        <v>57</v>
      </c>
      <c r="J63" s="195">
        <v>55</v>
      </c>
      <c r="K63" s="195">
        <v>52</v>
      </c>
      <c r="L63" s="195">
        <v>94</v>
      </c>
      <c r="M63" s="195">
        <v>118</v>
      </c>
      <c r="N63" s="195">
        <v>113</v>
      </c>
      <c r="O63" s="195">
        <v>131</v>
      </c>
      <c r="P63" s="195">
        <v>85</v>
      </c>
      <c r="Q63" s="195">
        <v>127</v>
      </c>
      <c r="R63" s="708"/>
      <c r="S63" s="4"/>
      <c r="V63" s="636"/>
    </row>
    <row r="64" spans="1:22" ht="12.75" hidden="1" customHeight="1">
      <c r="A64" s="4"/>
      <c r="B64" s="271"/>
      <c r="C64" s="549"/>
      <c r="D64" s="248" t="s">
        <v>142</v>
      </c>
      <c r="E64" s="184">
        <v>112</v>
      </c>
      <c r="F64" s="195">
        <v>145</v>
      </c>
      <c r="G64" s="195">
        <v>122</v>
      </c>
      <c r="H64" s="195">
        <v>52</v>
      </c>
      <c r="I64" s="195">
        <v>123</v>
      </c>
      <c r="J64" s="195">
        <v>108</v>
      </c>
      <c r="K64" s="195">
        <v>102</v>
      </c>
      <c r="L64" s="195">
        <v>102</v>
      </c>
      <c r="M64" s="195">
        <v>143</v>
      </c>
      <c r="N64" s="195">
        <v>126</v>
      </c>
      <c r="O64" s="195">
        <v>133</v>
      </c>
      <c r="P64" s="195">
        <v>81</v>
      </c>
      <c r="Q64" s="195">
        <v>76</v>
      </c>
      <c r="R64" s="708"/>
      <c r="S64" s="4"/>
      <c r="V64" s="636"/>
    </row>
    <row r="65" spans="1:24" ht="15" customHeight="1">
      <c r="A65" s="4"/>
      <c r="B65" s="271"/>
      <c r="C65" s="1650" t="s">
        <v>226</v>
      </c>
      <c r="D65" s="1650"/>
      <c r="E65" s="547">
        <f t="shared" ref="E65:P65" si="1">+E53/E31*100</f>
        <v>58.64471184293857</v>
      </c>
      <c r="F65" s="547">
        <f t="shared" si="1"/>
        <v>57.603532481434407</v>
      </c>
      <c r="G65" s="547">
        <f t="shared" si="1"/>
        <v>63.966190893868117</v>
      </c>
      <c r="H65" s="547">
        <f t="shared" si="1"/>
        <v>55.107700841268368</v>
      </c>
      <c r="I65" s="547">
        <f t="shared" si="1"/>
        <v>65.568632913155511</v>
      </c>
      <c r="J65" s="547">
        <f t="shared" si="1"/>
        <v>55.101283668472213</v>
      </c>
      <c r="K65" s="547">
        <f t="shared" si="1"/>
        <v>57.127834373973052</v>
      </c>
      <c r="L65" s="547">
        <f t="shared" si="1"/>
        <v>66.961693691142116</v>
      </c>
      <c r="M65" s="547">
        <f t="shared" si="1"/>
        <v>62.034136674550922</v>
      </c>
      <c r="N65" s="547">
        <f t="shared" si="1"/>
        <v>63.515888124176314</v>
      </c>
      <c r="O65" s="547">
        <f t="shared" si="1"/>
        <v>62.521355353075172</v>
      </c>
      <c r="P65" s="547">
        <f t="shared" si="1"/>
        <v>66.631417035185535</v>
      </c>
      <c r="Q65" s="547">
        <f>+Q53/Q31*100</f>
        <v>59.476683620319868</v>
      </c>
      <c r="R65" s="708"/>
      <c r="S65" s="4"/>
      <c r="V65" s="636"/>
    </row>
    <row r="66" spans="1:24" ht="11.25" customHeight="1">
      <c r="A66" s="4"/>
      <c r="B66" s="271"/>
      <c r="C66" s="549"/>
      <c r="D66" s="538" t="s">
        <v>193</v>
      </c>
      <c r="E66" s="215">
        <f t="shared" ref="E66:P72" si="2">+E58/E32*100</f>
        <v>49.499141385231823</v>
      </c>
      <c r="F66" s="215">
        <f t="shared" si="2"/>
        <v>51.127931136835855</v>
      </c>
      <c r="G66" s="215">
        <f t="shared" si="2"/>
        <v>60.520732883317265</v>
      </c>
      <c r="H66" s="215">
        <f t="shared" si="2"/>
        <v>52.974959797840569</v>
      </c>
      <c r="I66" s="215">
        <f t="shared" si="2"/>
        <v>54.699848663191531</v>
      </c>
      <c r="J66" s="215">
        <f t="shared" si="2"/>
        <v>46.882412741443581</v>
      </c>
      <c r="K66" s="215">
        <f t="shared" si="2"/>
        <v>52.483763384237314</v>
      </c>
      <c r="L66" s="215">
        <f t="shared" si="2"/>
        <v>61.283359497645208</v>
      </c>
      <c r="M66" s="215">
        <f t="shared" si="2"/>
        <v>53.856632044951468</v>
      </c>
      <c r="N66" s="215">
        <f t="shared" si="2"/>
        <v>56.373322809786899</v>
      </c>
      <c r="O66" s="215">
        <f t="shared" si="2"/>
        <v>51.733939738487777</v>
      </c>
      <c r="P66" s="215">
        <f t="shared" si="2"/>
        <v>53.136762860727728</v>
      </c>
      <c r="Q66" s="215">
        <f>+Q58/Q32*100</f>
        <v>49.244668246445499</v>
      </c>
      <c r="R66" s="708"/>
      <c r="S66" s="186"/>
      <c r="V66" s="636"/>
    </row>
    <row r="67" spans="1:24" ht="11.25" customHeight="1">
      <c r="A67" s="4"/>
      <c r="B67" s="271"/>
      <c r="C67" s="549"/>
      <c r="D67" s="538" t="s">
        <v>194</v>
      </c>
      <c r="E67" s="215">
        <f t="shared" si="2"/>
        <v>74.542992552471219</v>
      </c>
      <c r="F67" s="215">
        <f t="shared" si="2"/>
        <v>72.572445348246063</v>
      </c>
      <c r="G67" s="215">
        <f t="shared" si="2"/>
        <v>69.673275621334824</v>
      </c>
      <c r="H67" s="215">
        <f t="shared" si="2"/>
        <v>62.719438238110435</v>
      </c>
      <c r="I67" s="215">
        <f t="shared" si="2"/>
        <v>78.127046496398165</v>
      </c>
      <c r="J67" s="215">
        <f t="shared" si="2"/>
        <v>69.889737065309589</v>
      </c>
      <c r="K67" s="215">
        <f t="shared" si="2"/>
        <v>65.342465753424662</v>
      </c>
      <c r="L67" s="215">
        <f t="shared" si="2"/>
        <v>74.859478794072558</v>
      </c>
      <c r="M67" s="215">
        <f t="shared" si="2"/>
        <v>70.6262999768893</v>
      </c>
      <c r="N67" s="215">
        <f t="shared" si="2"/>
        <v>72.678132678132684</v>
      </c>
      <c r="O67" s="215">
        <f t="shared" si="2"/>
        <v>72.928176795580114</v>
      </c>
      <c r="P67" s="215">
        <f t="shared" si="2"/>
        <v>79.792883696229424</v>
      </c>
      <c r="Q67" s="215">
        <f t="shared" ref="Q67:Q72" si="3">+Q59/Q33*100</f>
        <v>73.447112522325867</v>
      </c>
      <c r="R67" s="708"/>
      <c r="S67" s="186"/>
      <c r="V67" s="636"/>
    </row>
    <row r="68" spans="1:24" ht="11.25" customHeight="1">
      <c r="A68" s="4"/>
      <c r="B68" s="271"/>
      <c r="C68" s="549"/>
      <c r="D68" s="538" t="s">
        <v>59</v>
      </c>
      <c r="E68" s="215">
        <f t="shared" si="2"/>
        <v>42.423030787684922</v>
      </c>
      <c r="F68" s="215">
        <f t="shared" si="2"/>
        <v>46.501521077792262</v>
      </c>
      <c r="G68" s="215">
        <f t="shared" si="2"/>
        <v>54.727793696275072</v>
      </c>
      <c r="H68" s="215">
        <f t="shared" si="2"/>
        <v>42.564953012714206</v>
      </c>
      <c r="I68" s="215">
        <f t="shared" si="2"/>
        <v>60.607521697203467</v>
      </c>
      <c r="J68" s="215">
        <f t="shared" si="2"/>
        <v>54.847801578354009</v>
      </c>
      <c r="K68" s="215">
        <f t="shared" si="2"/>
        <v>47.307869305108149</v>
      </c>
      <c r="L68" s="215">
        <f t="shared" si="2"/>
        <v>56.980351602895553</v>
      </c>
      <c r="M68" s="215">
        <f t="shared" si="2"/>
        <v>50.706880301602261</v>
      </c>
      <c r="N68" s="215">
        <f t="shared" si="2"/>
        <v>54.039301310043662</v>
      </c>
      <c r="O68" s="215">
        <f t="shared" si="2"/>
        <v>53.292853806632415</v>
      </c>
      <c r="P68" s="215">
        <f t="shared" si="2"/>
        <v>55.168195718654431</v>
      </c>
      <c r="Q68" s="215">
        <f t="shared" si="3"/>
        <v>51.842650103519674</v>
      </c>
      <c r="R68" s="708"/>
      <c r="S68" s="186"/>
      <c r="V68" s="636"/>
    </row>
    <row r="69" spans="1:24" ht="11.25" customHeight="1">
      <c r="A69" s="4"/>
      <c r="B69" s="271"/>
      <c r="C69" s="549"/>
      <c r="D69" s="538" t="s">
        <v>196</v>
      </c>
      <c r="E69" s="215">
        <f t="shared" si="2"/>
        <v>82.845528455284551</v>
      </c>
      <c r="F69" s="215">
        <f t="shared" si="2"/>
        <v>79.043062200956939</v>
      </c>
      <c r="G69" s="215">
        <f t="shared" si="2"/>
        <v>69.99287241625089</v>
      </c>
      <c r="H69" s="215">
        <f t="shared" si="2"/>
        <v>54.666666666666664</v>
      </c>
      <c r="I69" s="215">
        <f t="shared" si="2"/>
        <v>78.937198067632849</v>
      </c>
      <c r="J69" s="215">
        <f t="shared" si="2"/>
        <v>54.870129870129873</v>
      </c>
      <c r="K69" s="215">
        <f t="shared" si="2"/>
        <v>70.126227208976161</v>
      </c>
      <c r="L69" s="215">
        <f t="shared" si="2"/>
        <v>80.15936254980079</v>
      </c>
      <c r="M69" s="215">
        <f t="shared" si="2"/>
        <v>70.290344361917619</v>
      </c>
      <c r="N69" s="215">
        <f t="shared" si="2"/>
        <v>65.954198473282446</v>
      </c>
      <c r="O69" s="215">
        <f t="shared" si="2"/>
        <v>72.165820642978005</v>
      </c>
      <c r="P69" s="215">
        <f t="shared" si="2"/>
        <v>75.108412836079793</v>
      </c>
      <c r="Q69" s="215">
        <f t="shared" si="3"/>
        <v>69.888475836431226</v>
      </c>
      <c r="R69" s="708"/>
      <c r="S69" s="186"/>
      <c r="V69" s="636"/>
    </row>
    <row r="70" spans="1:24" ht="11.25" customHeight="1">
      <c r="A70" s="4"/>
      <c r="B70" s="271"/>
      <c r="C70" s="549"/>
      <c r="D70" s="538" t="s">
        <v>197</v>
      </c>
      <c r="E70" s="215">
        <f t="shared" si="2"/>
        <v>58.956916099773238</v>
      </c>
      <c r="F70" s="215">
        <f t="shared" si="2"/>
        <v>32.058823529411768</v>
      </c>
      <c r="G70" s="215">
        <f t="shared" si="2"/>
        <v>74.316939890710387</v>
      </c>
      <c r="H70" s="215">
        <f t="shared" si="2"/>
        <v>80.250783699059554</v>
      </c>
      <c r="I70" s="215">
        <f>+I62/I36*100</f>
        <v>64.636542239685653</v>
      </c>
      <c r="J70" s="215">
        <f t="shared" si="2"/>
        <v>52.155771905424196</v>
      </c>
      <c r="K70" s="215">
        <f t="shared" si="2"/>
        <v>52.180808881839816</v>
      </c>
      <c r="L70" s="215">
        <f t="shared" si="2"/>
        <v>67.463235294117652</v>
      </c>
      <c r="M70" s="215">
        <f t="shared" si="2"/>
        <v>76.239669421487605</v>
      </c>
      <c r="N70" s="215">
        <f t="shared" si="2"/>
        <v>73.047619047619051</v>
      </c>
      <c r="O70" s="215">
        <f t="shared" si="2"/>
        <v>80.591259640102834</v>
      </c>
      <c r="P70" s="215">
        <f t="shared" si="2"/>
        <v>68.036529680365305</v>
      </c>
      <c r="Q70" s="215">
        <f t="shared" si="3"/>
        <v>59.74842767295597</v>
      </c>
      <c r="R70" s="708"/>
      <c r="S70" s="186"/>
      <c r="V70" s="636"/>
    </row>
    <row r="71" spans="1:24" ht="11.25" customHeight="1">
      <c r="A71" s="4"/>
      <c r="B71" s="271"/>
      <c r="C71" s="549"/>
      <c r="D71" s="538" t="s">
        <v>141</v>
      </c>
      <c r="E71" s="215">
        <f t="shared" si="2"/>
        <v>97.872340425531917</v>
      </c>
      <c r="F71" s="215">
        <f t="shared" si="2"/>
        <v>61.445783132530117</v>
      </c>
      <c r="G71" s="215">
        <f t="shared" si="2"/>
        <v>81.690140845070431</v>
      </c>
      <c r="H71" s="215">
        <f t="shared" si="2"/>
        <v>92.682926829268297</v>
      </c>
      <c r="I71" s="215">
        <f t="shared" si="2"/>
        <v>80.281690140845072</v>
      </c>
      <c r="J71" s="215">
        <f t="shared" si="2"/>
        <v>44.715447154471541</v>
      </c>
      <c r="K71" s="215">
        <f t="shared" si="2"/>
        <v>54.736842105263165</v>
      </c>
      <c r="L71" s="215">
        <f t="shared" si="2"/>
        <v>70.676691729323309</v>
      </c>
      <c r="M71" s="215">
        <f t="shared" si="2"/>
        <v>70.658682634730539</v>
      </c>
      <c r="N71" s="215">
        <f t="shared" si="2"/>
        <v>89.682539682539684</v>
      </c>
      <c r="O71" s="215">
        <f t="shared" si="2"/>
        <v>80.368098159509202</v>
      </c>
      <c r="P71" s="215">
        <f t="shared" si="2"/>
        <v>94.444444444444443</v>
      </c>
      <c r="Q71" s="215">
        <f t="shared" si="3"/>
        <v>80.891719745222929</v>
      </c>
      <c r="R71" s="708"/>
      <c r="S71" s="186"/>
      <c r="V71" s="636"/>
    </row>
    <row r="72" spans="1:24" ht="11.25" customHeight="1">
      <c r="A72" s="4"/>
      <c r="B72" s="271"/>
      <c r="C72" s="549"/>
      <c r="D72" s="538" t="s">
        <v>142</v>
      </c>
      <c r="E72" s="215">
        <f t="shared" si="2"/>
        <v>73.68421052631578</v>
      </c>
      <c r="F72" s="215">
        <f t="shared" si="2"/>
        <v>87.349397590361448</v>
      </c>
      <c r="G72" s="215">
        <f t="shared" si="2"/>
        <v>64.21052631578948</v>
      </c>
      <c r="H72" s="215">
        <f t="shared" si="2"/>
        <v>46.428571428571431</v>
      </c>
      <c r="I72" s="215">
        <f t="shared" si="2"/>
        <v>86.619718309859152</v>
      </c>
      <c r="J72" s="215">
        <f t="shared" si="2"/>
        <v>56.84210526315789</v>
      </c>
      <c r="K72" s="215">
        <f t="shared" si="2"/>
        <v>55.737704918032783</v>
      </c>
      <c r="L72" s="215">
        <f t="shared" si="2"/>
        <v>64.15094339622641</v>
      </c>
      <c r="M72" s="215">
        <f t="shared" si="2"/>
        <v>64.705882352941174</v>
      </c>
      <c r="N72" s="215">
        <f t="shared" si="2"/>
        <v>62.376237623762378</v>
      </c>
      <c r="O72" s="215">
        <f t="shared" si="2"/>
        <v>81.595092024539866</v>
      </c>
      <c r="P72" s="215">
        <f t="shared" si="2"/>
        <v>61.363636363636367</v>
      </c>
      <c r="Q72" s="215">
        <f t="shared" si="3"/>
        <v>56.71641791044776</v>
      </c>
      <c r="R72" s="708"/>
      <c r="S72" s="186"/>
      <c r="V72" s="636"/>
      <c r="X72" s="1152"/>
    </row>
    <row r="73" spans="1:24" ht="22.5" customHeight="1">
      <c r="A73" s="4"/>
      <c r="B73" s="271"/>
      <c r="C73" s="1647" t="s">
        <v>301</v>
      </c>
      <c r="D73" s="1648"/>
      <c r="E73" s="1648"/>
      <c r="F73" s="1648"/>
      <c r="G73" s="1648"/>
      <c r="H73" s="1648"/>
      <c r="I73" s="1648"/>
      <c r="J73" s="1648"/>
      <c r="K73" s="1648"/>
      <c r="L73" s="1648"/>
      <c r="M73" s="1648"/>
      <c r="N73" s="1648"/>
      <c r="O73" s="1648"/>
      <c r="P73" s="1648"/>
      <c r="Q73" s="1648"/>
      <c r="R73" s="708"/>
      <c r="S73" s="186"/>
      <c r="V73" s="636"/>
    </row>
    <row r="74" spans="1:24" ht="13.5" customHeight="1">
      <c r="A74" s="4"/>
      <c r="B74" s="271"/>
      <c r="C74" s="54" t="s">
        <v>399</v>
      </c>
      <c r="D74" s="8"/>
      <c r="E74" s="1"/>
      <c r="F74" s="1"/>
      <c r="G74" s="8"/>
      <c r="H74" s="1"/>
      <c r="I74" s="1031"/>
      <c r="J74" s="8"/>
      <c r="K74" s="1"/>
      <c r="L74" s="8"/>
      <c r="M74" s="8"/>
      <c r="N74" s="8"/>
      <c r="O74" s="8"/>
      <c r="P74" s="8"/>
      <c r="Q74" s="8"/>
      <c r="R74" s="708"/>
      <c r="S74" s="4"/>
      <c r="V74" s="636"/>
    </row>
    <row r="75" spans="1:24" ht="10.5" customHeight="1">
      <c r="A75" s="4"/>
      <c r="B75" s="271"/>
      <c r="C75" s="1649" t="s">
        <v>431</v>
      </c>
      <c r="D75" s="1649"/>
      <c r="E75" s="1649"/>
      <c r="F75" s="1649"/>
      <c r="G75" s="1649"/>
      <c r="H75" s="1649"/>
      <c r="I75" s="1649"/>
      <c r="J75" s="1649"/>
      <c r="K75" s="1649"/>
      <c r="L75" s="1649"/>
      <c r="M75" s="1649"/>
      <c r="N75" s="1649"/>
      <c r="O75" s="1649"/>
      <c r="P75" s="1649"/>
      <c r="Q75" s="1649"/>
      <c r="R75" s="708"/>
      <c r="S75" s="4"/>
      <c r="V75" s="636"/>
    </row>
    <row r="76" spans="1:24" ht="13.5" customHeight="1">
      <c r="A76" s="4"/>
      <c r="B76" s="265">
        <v>10</v>
      </c>
      <c r="C76" s="1552">
        <v>41913</v>
      </c>
      <c r="D76" s="1552"/>
      <c r="E76" s="646"/>
      <c r="F76" s="646"/>
      <c r="G76" s="646"/>
      <c r="H76" s="646"/>
      <c r="I76" s="646"/>
      <c r="J76" s="186"/>
      <c r="K76" s="186"/>
      <c r="L76" s="709"/>
      <c r="M76" s="217"/>
      <c r="N76" s="217"/>
      <c r="O76" s="217"/>
      <c r="P76" s="709"/>
      <c r="Q76" s="1"/>
      <c r="R76" s="8"/>
      <c r="S76" s="4"/>
      <c r="V76" s="636"/>
    </row>
    <row r="77" spans="1:24">
      <c r="E77" s="25"/>
      <c r="F77" s="25"/>
      <c r="G77" s="25"/>
      <c r="H77" s="25"/>
      <c r="I77" s="25"/>
      <c r="J77" s="25"/>
      <c r="K77" s="25"/>
      <c r="L77" s="25"/>
      <c r="M77" s="25"/>
      <c r="N77" s="25"/>
      <c r="O77" s="25"/>
      <c r="P77" s="25"/>
      <c r="Q77" s="25"/>
      <c r="V77" s="636"/>
    </row>
    <row r="78" spans="1:24">
      <c r="E78" s="25"/>
      <c r="F78" s="25"/>
      <c r="G78" s="25"/>
      <c r="H78" s="25"/>
      <c r="I78" s="25"/>
      <c r="J78" s="25"/>
      <c r="K78" s="25"/>
      <c r="L78" s="25"/>
      <c r="M78" s="25"/>
      <c r="N78" s="25"/>
      <c r="O78" s="25"/>
      <c r="P78" s="25"/>
      <c r="Q78" s="25"/>
    </row>
    <row r="79" spans="1:24">
      <c r="E79" s="25"/>
      <c r="F79" s="25"/>
      <c r="G79" s="25"/>
      <c r="H79" s="25"/>
      <c r="I79" s="25"/>
      <c r="J79" s="25"/>
      <c r="K79" s="25"/>
      <c r="L79" s="25"/>
      <c r="M79" s="25"/>
      <c r="N79" s="25"/>
      <c r="O79" s="25"/>
      <c r="P79" s="25"/>
      <c r="Q79" s="25"/>
    </row>
    <row r="80" spans="1:24">
      <c r="E80" s="25"/>
      <c r="F80" s="25"/>
      <c r="G80" s="25"/>
      <c r="H80" s="25"/>
      <c r="I80" s="25"/>
      <c r="J80" s="25"/>
      <c r="K80" s="25"/>
      <c r="L80" s="25"/>
      <c r="M80" s="25"/>
      <c r="N80" s="25"/>
      <c r="O80" s="25"/>
      <c r="P80" s="25"/>
      <c r="Q80" s="25"/>
    </row>
    <row r="81" spans="5:18">
      <c r="E81" s="25"/>
      <c r="F81" s="25"/>
      <c r="G81" s="25"/>
      <c r="H81" s="25"/>
      <c r="I81" s="25"/>
      <c r="J81" s="25"/>
      <c r="K81" s="25"/>
      <c r="L81" s="25"/>
      <c r="M81" s="25"/>
      <c r="N81" s="25"/>
      <c r="O81" s="25"/>
      <c r="P81" s="25"/>
      <c r="Q81" s="25"/>
    </row>
    <row r="82" spans="5:18">
      <c r="E82" s="25"/>
      <c r="F82" s="25"/>
      <c r="G82" s="25"/>
      <c r="H82" s="25"/>
      <c r="I82" s="25"/>
      <c r="J82" s="25"/>
      <c r="K82" s="25"/>
      <c r="L82" s="25"/>
      <c r="M82" s="25"/>
      <c r="O82" s="25"/>
      <c r="P82" s="25"/>
      <c r="Q82" s="25"/>
    </row>
    <row r="87" spans="5:18" ht="8.25" customHeight="1"/>
    <row r="89" spans="5:18" ht="9" customHeight="1">
      <c r="R89" s="9"/>
    </row>
    <row r="90" spans="5:18" ht="8.25" customHeight="1">
      <c r="E90" s="1553"/>
      <c r="F90" s="1553"/>
      <c r="G90" s="1553"/>
      <c r="H90" s="1553"/>
      <c r="I90" s="1553"/>
      <c r="J90" s="1553"/>
      <c r="K90" s="1553"/>
      <c r="L90" s="1553"/>
      <c r="M90" s="1553"/>
      <c r="N90" s="1553"/>
      <c r="O90" s="1553"/>
      <c r="P90" s="1553"/>
      <c r="Q90" s="1553"/>
      <c r="R90" s="1553"/>
    </row>
    <row r="91" spans="5:18" ht="9.75" customHeight="1"/>
  </sheetData>
  <mergeCells count="18">
    <mergeCell ref="D1:R1"/>
    <mergeCell ref="B2:D2"/>
    <mergeCell ref="C5:D6"/>
    <mergeCell ref="E5:N5"/>
    <mergeCell ref="E6:H6"/>
    <mergeCell ref="I6:Q6"/>
    <mergeCell ref="C8:D8"/>
    <mergeCell ref="C16:D16"/>
    <mergeCell ref="C22:D22"/>
    <mergeCell ref="C23:D23"/>
    <mergeCell ref="C31:D31"/>
    <mergeCell ref="C73:Q73"/>
    <mergeCell ref="C75:Q75"/>
    <mergeCell ref="C76:D76"/>
    <mergeCell ref="E90:R90"/>
    <mergeCell ref="C49:D49"/>
    <mergeCell ref="C53:D53"/>
    <mergeCell ref="C65:D65"/>
  </mergeCells>
  <conditionalFormatting sqref="E7:Q7">
    <cfRule type="cellIs" dxfId="11"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sheetPr codeName="Folha7">
    <tabColor theme="5"/>
  </sheetPr>
  <dimension ref="A1:Y66"/>
  <sheetViews>
    <sheetView workbookViewId="0"/>
  </sheetViews>
  <sheetFormatPr defaultRowHeight="12.75"/>
  <cols>
    <col min="1" max="1" width="1" style="475" customWidth="1"/>
    <col min="2" max="2" width="2.5703125" style="475" customWidth="1"/>
    <col min="3" max="3" width="1" style="475" customWidth="1"/>
    <col min="4" max="4" width="23.42578125" style="475" customWidth="1"/>
    <col min="5" max="5" width="5.42578125" style="475" customWidth="1"/>
    <col min="6" max="6" width="5.42578125" style="470" customWidth="1"/>
    <col min="7" max="17" width="5.42578125" style="475" customWidth="1"/>
    <col min="18" max="18" width="2.5703125" style="475" customWidth="1"/>
    <col min="19" max="19" width="1" style="475" customWidth="1"/>
    <col min="20" max="16384" width="9.140625" style="475"/>
  </cols>
  <sheetData>
    <row r="1" spans="1:25" ht="13.5" customHeight="1">
      <c r="A1" s="470"/>
      <c r="B1" s="1664" t="s">
        <v>332</v>
      </c>
      <c r="C1" s="1665"/>
      <c r="D1" s="1665"/>
      <c r="E1" s="1665"/>
      <c r="F1" s="1665"/>
      <c r="G1" s="1665"/>
      <c r="H1" s="1665"/>
      <c r="I1" s="507"/>
      <c r="J1" s="507"/>
      <c r="K1" s="507"/>
      <c r="L1" s="507"/>
      <c r="M1" s="507"/>
      <c r="N1" s="507"/>
      <c r="O1" s="507"/>
      <c r="P1" s="507"/>
      <c r="Q1" s="480"/>
      <c r="R1" s="480"/>
      <c r="S1" s="470"/>
    </row>
    <row r="2" spans="1:25" ht="6" customHeight="1">
      <c r="A2" s="470"/>
      <c r="B2" s="710"/>
      <c r="C2" s="608"/>
      <c r="D2" s="608"/>
      <c r="E2" s="528"/>
      <c r="F2" s="528"/>
      <c r="G2" s="528"/>
      <c r="H2" s="528"/>
      <c r="I2" s="528"/>
      <c r="J2" s="528"/>
      <c r="K2" s="528"/>
      <c r="L2" s="528"/>
      <c r="M2" s="528"/>
      <c r="N2" s="528"/>
      <c r="O2" s="528"/>
      <c r="P2" s="528"/>
      <c r="Q2" s="528"/>
      <c r="R2" s="479"/>
      <c r="S2" s="470"/>
    </row>
    <row r="3" spans="1:25" ht="13.5" customHeight="1" thickBot="1">
      <c r="A3" s="470"/>
      <c r="B3" s="480"/>
      <c r="C3" s="480"/>
      <c r="D3" s="480"/>
      <c r="E3" s="663"/>
      <c r="F3" s="663"/>
      <c r="G3" s="663"/>
      <c r="H3" s="663"/>
      <c r="I3" s="663"/>
      <c r="J3" s="663"/>
      <c r="K3" s="663"/>
      <c r="L3" s="663"/>
      <c r="M3" s="663"/>
      <c r="N3" s="663"/>
      <c r="O3" s="663"/>
      <c r="P3" s="663"/>
      <c r="Q3" s="663" t="s">
        <v>73</v>
      </c>
      <c r="R3" s="712"/>
      <c r="S3" s="470"/>
    </row>
    <row r="4" spans="1:25" s="484" customFormat="1" ht="13.5" customHeight="1" thickBot="1">
      <c r="A4" s="482"/>
      <c r="B4" s="483"/>
      <c r="C4" s="713" t="s">
        <v>227</v>
      </c>
      <c r="D4" s="714"/>
      <c r="E4" s="714"/>
      <c r="F4" s="714"/>
      <c r="G4" s="714"/>
      <c r="H4" s="714"/>
      <c r="I4" s="714"/>
      <c r="J4" s="714"/>
      <c r="K4" s="714"/>
      <c r="L4" s="714"/>
      <c r="M4" s="714"/>
      <c r="N4" s="714"/>
      <c r="O4" s="714"/>
      <c r="P4" s="714"/>
      <c r="Q4" s="715"/>
      <c r="R4" s="712"/>
      <c r="S4" s="482"/>
      <c r="T4" s="792"/>
      <c r="U4" s="792"/>
      <c r="V4" s="792"/>
      <c r="W4" s="792"/>
      <c r="X4" s="792"/>
    </row>
    <row r="5" spans="1:25" ht="4.5" customHeight="1">
      <c r="A5" s="470"/>
      <c r="B5" s="480"/>
      <c r="C5" s="1658" t="s">
        <v>78</v>
      </c>
      <c r="D5" s="1658"/>
      <c r="E5" s="609"/>
      <c r="F5" s="609"/>
      <c r="G5" s="609"/>
      <c r="H5" s="609"/>
      <c r="I5" s="609"/>
      <c r="J5" s="609"/>
      <c r="K5" s="609"/>
      <c r="L5" s="609"/>
      <c r="M5" s="609"/>
      <c r="N5" s="609"/>
      <c r="O5" s="609"/>
      <c r="P5" s="609"/>
      <c r="Q5" s="609"/>
      <c r="R5" s="712"/>
      <c r="S5" s="470"/>
      <c r="T5" s="500"/>
      <c r="U5" s="500"/>
      <c r="V5" s="500"/>
      <c r="W5" s="500"/>
      <c r="X5" s="500"/>
    </row>
    <row r="6" spans="1:25" ht="13.5" customHeight="1">
      <c r="A6" s="470"/>
      <c r="B6" s="480"/>
      <c r="C6" s="1658"/>
      <c r="D6" s="1658"/>
      <c r="E6" s="1666" t="s">
        <v>673</v>
      </c>
      <c r="F6" s="1666"/>
      <c r="G6" s="1666"/>
      <c r="H6" s="1666"/>
      <c r="I6" s="1666" t="s">
        <v>674</v>
      </c>
      <c r="J6" s="1666"/>
      <c r="K6" s="1666"/>
      <c r="L6" s="1666"/>
      <c r="M6" s="1666"/>
      <c r="N6" s="1666"/>
      <c r="O6" s="1666"/>
      <c r="P6" s="1666"/>
      <c r="Q6" s="1666"/>
      <c r="R6" s="712"/>
      <c r="S6" s="470"/>
      <c r="T6" s="500"/>
      <c r="U6" s="500"/>
      <c r="V6" s="500"/>
      <c r="W6" s="500"/>
      <c r="X6" s="500"/>
    </row>
    <row r="7" spans="1:25">
      <c r="A7" s="470"/>
      <c r="B7" s="480"/>
      <c r="C7" s="485"/>
      <c r="D7" s="485"/>
      <c r="E7" s="766" t="s">
        <v>97</v>
      </c>
      <c r="F7" s="766" t="s">
        <v>96</v>
      </c>
      <c r="G7" s="766" t="s">
        <v>95</v>
      </c>
      <c r="H7" s="766" t="s">
        <v>94</v>
      </c>
      <c r="I7" s="766" t="s">
        <v>93</v>
      </c>
      <c r="J7" s="766" t="s">
        <v>104</v>
      </c>
      <c r="K7" s="766" t="s">
        <v>103</v>
      </c>
      <c r="L7" s="766" t="s">
        <v>102</v>
      </c>
      <c r="M7" s="766" t="s">
        <v>101</v>
      </c>
      <c r="N7" s="766" t="s">
        <v>100</v>
      </c>
      <c r="O7" s="766" t="s">
        <v>99</v>
      </c>
      <c r="P7" s="766" t="s">
        <v>98</v>
      </c>
      <c r="Q7" s="766" t="s">
        <v>97</v>
      </c>
      <c r="R7" s="481"/>
      <c r="S7" s="470"/>
      <c r="T7" s="500"/>
      <c r="U7" s="500"/>
      <c r="V7" s="900"/>
      <c r="W7" s="500"/>
      <c r="X7" s="500"/>
    </row>
    <row r="8" spans="1:25" s="719" customFormat="1" ht="22.5" customHeight="1">
      <c r="A8" s="716"/>
      <c r="B8" s="717"/>
      <c r="C8" s="1660" t="s">
        <v>68</v>
      </c>
      <c r="D8" s="1660"/>
      <c r="E8" s="466">
        <v>892403</v>
      </c>
      <c r="F8" s="467">
        <v>905954</v>
      </c>
      <c r="G8" s="467">
        <v>917096</v>
      </c>
      <c r="H8" s="467">
        <v>917021</v>
      </c>
      <c r="I8" s="467">
        <v>933352</v>
      </c>
      <c r="J8" s="467">
        <v>938826</v>
      </c>
      <c r="K8" s="467">
        <v>936857</v>
      </c>
      <c r="L8" s="467">
        <v>924330</v>
      </c>
      <c r="M8" s="467">
        <v>899245</v>
      </c>
      <c r="N8" s="467">
        <v>870448</v>
      </c>
      <c r="O8" s="467">
        <v>860465</v>
      </c>
      <c r="P8" s="467">
        <v>857442</v>
      </c>
      <c r="Q8" s="467">
        <v>859461</v>
      </c>
      <c r="R8" s="718"/>
      <c r="S8" s="716"/>
      <c r="T8" s="500"/>
      <c r="U8" s="500"/>
      <c r="V8" s="901"/>
      <c r="W8" s="500"/>
      <c r="X8" s="500"/>
      <c r="Y8" s="475"/>
    </row>
    <row r="9" spans="1:25" s="484" customFormat="1" ht="18.75" customHeight="1">
      <c r="A9" s="482"/>
      <c r="B9" s="483"/>
      <c r="C9" s="489"/>
      <c r="D9" s="531" t="s">
        <v>342</v>
      </c>
      <c r="E9" s="532">
        <v>697296</v>
      </c>
      <c r="F9" s="533">
        <v>694904</v>
      </c>
      <c r="G9" s="533">
        <v>692019</v>
      </c>
      <c r="H9" s="533">
        <v>690535</v>
      </c>
      <c r="I9" s="533">
        <v>705327</v>
      </c>
      <c r="J9" s="533">
        <v>700954</v>
      </c>
      <c r="K9" s="533">
        <v>689825</v>
      </c>
      <c r="L9" s="533">
        <v>668023</v>
      </c>
      <c r="M9" s="533">
        <v>636410</v>
      </c>
      <c r="N9" s="533">
        <v>614982</v>
      </c>
      <c r="O9" s="533">
        <v>611696</v>
      </c>
      <c r="P9" s="533">
        <v>624230</v>
      </c>
      <c r="Q9" s="533">
        <v>616622</v>
      </c>
      <c r="R9" s="513"/>
      <c r="S9" s="482"/>
      <c r="T9" s="792"/>
      <c r="U9" s="902"/>
      <c r="V9" s="901"/>
      <c r="W9" s="792"/>
      <c r="X9" s="792"/>
    </row>
    <row r="10" spans="1:25" s="484" customFormat="1" ht="18.75" customHeight="1">
      <c r="A10" s="482"/>
      <c r="B10" s="483"/>
      <c r="C10" s="489"/>
      <c r="D10" s="531" t="s">
        <v>228</v>
      </c>
      <c r="E10" s="532">
        <v>61799</v>
      </c>
      <c r="F10" s="533">
        <v>62603</v>
      </c>
      <c r="G10" s="533">
        <v>64496</v>
      </c>
      <c r="H10" s="533">
        <v>63494</v>
      </c>
      <c r="I10" s="533">
        <v>62912</v>
      </c>
      <c r="J10" s="533">
        <v>63259</v>
      </c>
      <c r="K10" s="533">
        <v>65672</v>
      </c>
      <c r="L10" s="533">
        <v>66475</v>
      </c>
      <c r="M10" s="533">
        <v>68346</v>
      </c>
      <c r="N10" s="533">
        <v>64187</v>
      </c>
      <c r="O10" s="533">
        <v>64789</v>
      </c>
      <c r="P10" s="533">
        <v>64923</v>
      </c>
      <c r="Q10" s="533">
        <v>66839</v>
      </c>
      <c r="R10" s="513"/>
      <c r="S10" s="482"/>
      <c r="T10" s="792"/>
      <c r="U10" s="792"/>
      <c r="V10" s="901"/>
      <c r="W10" s="792"/>
      <c r="X10" s="792"/>
    </row>
    <row r="11" spans="1:25" s="484" customFormat="1" ht="18.75" customHeight="1">
      <c r="A11" s="482"/>
      <c r="B11" s="483"/>
      <c r="C11" s="489"/>
      <c r="D11" s="531" t="s">
        <v>229</v>
      </c>
      <c r="E11" s="532">
        <v>114918</v>
      </c>
      <c r="F11" s="533">
        <v>128533</v>
      </c>
      <c r="G11" s="533">
        <v>140877</v>
      </c>
      <c r="H11" s="533">
        <v>143853</v>
      </c>
      <c r="I11" s="533">
        <v>144445</v>
      </c>
      <c r="J11" s="533">
        <v>153553</v>
      </c>
      <c r="K11" s="533">
        <v>161371</v>
      </c>
      <c r="L11" s="533">
        <v>169408</v>
      </c>
      <c r="M11" s="533">
        <v>174031</v>
      </c>
      <c r="N11" s="533">
        <v>171145</v>
      </c>
      <c r="O11" s="533">
        <v>162485</v>
      </c>
      <c r="P11" s="533">
        <v>148736</v>
      </c>
      <c r="Q11" s="533">
        <v>155066</v>
      </c>
      <c r="R11" s="513"/>
      <c r="S11" s="482"/>
      <c r="T11" s="792"/>
      <c r="U11" s="792"/>
      <c r="V11" s="901"/>
      <c r="W11" s="792"/>
      <c r="X11" s="792"/>
    </row>
    <row r="12" spans="1:25" s="484" customFormat="1" ht="22.5" customHeight="1">
      <c r="A12" s="482"/>
      <c r="B12" s="483"/>
      <c r="C12" s="489"/>
      <c r="D12" s="534" t="s">
        <v>343</v>
      </c>
      <c r="E12" s="532">
        <v>18390</v>
      </c>
      <c r="F12" s="533">
        <v>19914</v>
      </c>
      <c r="G12" s="533">
        <v>19704</v>
      </c>
      <c r="H12" s="533">
        <v>19139</v>
      </c>
      <c r="I12" s="533">
        <v>20668</v>
      </c>
      <c r="J12" s="533">
        <v>21060</v>
      </c>
      <c r="K12" s="533">
        <v>19989</v>
      </c>
      <c r="L12" s="533">
        <v>20424</v>
      </c>
      <c r="M12" s="533">
        <v>20458</v>
      </c>
      <c r="N12" s="533">
        <v>20134</v>
      </c>
      <c r="O12" s="533">
        <v>21495</v>
      </c>
      <c r="P12" s="533">
        <v>19553</v>
      </c>
      <c r="Q12" s="533">
        <v>20934</v>
      </c>
      <c r="R12" s="513"/>
      <c r="S12" s="482"/>
      <c r="T12" s="792"/>
      <c r="U12" s="792"/>
      <c r="V12" s="901"/>
      <c r="W12" s="792"/>
      <c r="X12" s="792"/>
    </row>
    <row r="13" spans="1:25" ht="15.75" customHeight="1" thickBot="1">
      <c r="A13" s="470"/>
      <c r="B13" s="480"/>
      <c r="C13" s="485"/>
      <c r="D13" s="485"/>
      <c r="E13" s="663"/>
      <c r="F13" s="663"/>
      <c r="G13" s="663"/>
      <c r="H13" s="663"/>
      <c r="I13" s="663"/>
      <c r="J13" s="663"/>
      <c r="K13" s="663"/>
      <c r="L13" s="663"/>
      <c r="M13" s="663"/>
      <c r="N13" s="663"/>
      <c r="O13" s="663"/>
      <c r="P13" s="663"/>
      <c r="Q13" s="546"/>
      <c r="R13" s="481"/>
      <c r="S13" s="470"/>
      <c r="T13" s="500"/>
      <c r="U13" s="500"/>
      <c r="V13" s="901"/>
      <c r="W13" s="500"/>
      <c r="X13" s="500"/>
    </row>
    <row r="14" spans="1:25" ht="13.5" customHeight="1" thickBot="1">
      <c r="A14" s="470"/>
      <c r="B14" s="480"/>
      <c r="C14" s="713" t="s">
        <v>25</v>
      </c>
      <c r="D14" s="714"/>
      <c r="E14" s="714"/>
      <c r="F14" s="714"/>
      <c r="G14" s="714"/>
      <c r="H14" s="714"/>
      <c r="I14" s="714"/>
      <c r="J14" s="714"/>
      <c r="K14" s="714"/>
      <c r="L14" s="714"/>
      <c r="M14" s="714"/>
      <c r="N14" s="714"/>
      <c r="O14" s="714"/>
      <c r="P14" s="714"/>
      <c r="Q14" s="715"/>
      <c r="R14" s="481"/>
      <c r="S14" s="470"/>
      <c r="T14" s="500"/>
      <c r="U14" s="500"/>
      <c r="V14" s="901"/>
      <c r="W14" s="500"/>
      <c r="X14" s="500"/>
    </row>
    <row r="15" spans="1:25" ht="9.75" customHeight="1">
      <c r="A15" s="470"/>
      <c r="B15" s="480"/>
      <c r="C15" s="1658" t="s">
        <v>78</v>
      </c>
      <c r="D15" s="1658"/>
      <c r="E15" s="488"/>
      <c r="F15" s="488"/>
      <c r="G15" s="488"/>
      <c r="H15" s="488"/>
      <c r="I15" s="488"/>
      <c r="J15" s="488"/>
      <c r="K15" s="488"/>
      <c r="L15" s="488"/>
      <c r="M15" s="488"/>
      <c r="N15" s="488"/>
      <c r="O15" s="488"/>
      <c r="P15" s="488"/>
      <c r="Q15" s="588"/>
      <c r="R15" s="481"/>
      <c r="S15" s="470"/>
      <c r="T15" s="500"/>
      <c r="U15" s="500"/>
      <c r="V15" s="901"/>
      <c r="W15" s="500"/>
      <c r="X15" s="500"/>
    </row>
    <row r="16" spans="1:25" s="719" customFormat="1" ht="22.5" customHeight="1">
      <c r="A16" s="716"/>
      <c r="B16" s="717"/>
      <c r="C16" s="1660" t="s">
        <v>68</v>
      </c>
      <c r="D16" s="1660"/>
      <c r="E16" s="466">
        <f t="shared" ref="E16:P16" si="0">+E9</f>
        <v>697296</v>
      </c>
      <c r="F16" s="467">
        <f t="shared" si="0"/>
        <v>694904</v>
      </c>
      <c r="G16" s="467">
        <f t="shared" si="0"/>
        <v>692019</v>
      </c>
      <c r="H16" s="467">
        <f t="shared" si="0"/>
        <v>690535</v>
      </c>
      <c r="I16" s="467">
        <f t="shared" si="0"/>
        <v>705327</v>
      </c>
      <c r="J16" s="467">
        <f t="shared" si="0"/>
        <v>700954</v>
      </c>
      <c r="K16" s="467">
        <f t="shared" si="0"/>
        <v>689825</v>
      </c>
      <c r="L16" s="467">
        <f t="shared" si="0"/>
        <v>668023</v>
      </c>
      <c r="M16" s="467">
        <f t="shared" si="0"/>
        <v>636410</v>
      </c>
      <c r="N16" s="467">
        <f t="shared" si="0"/>
        <v>614982</v>
      </c>
      <c r="O16" s="467">
        <f t="shared" si="0"/>
        <v>611696</v>
      </c>
      <c r="P16" s="467">
        <f t="shared" si="0"/>
        <v>624230</v>
      </c>
      <c r="Q16" s="467">
        <f>+Q9</f>
        <v>616622</v>
      </c>
      <c r="R16" s="718"/>
      <c r="S16" s="716"/>
      <c r="T16" s="903"/>
      <c r="U16" s="943"/>
      <c r="V16" s="901"/>
      <c r="W16" s="903"/>
      <c r="X16" s="903"/>
    </row>
    <row r="17" spans="1:24" ht="22.5" customHeight="1">
      <c r="A17" s="470"/>
      <c r="B17" s="480"/>
      <c r="C17" s="662"/>
      <c r="D17" s="538" t="s">
        <v>72</v>
      </c>
      <c r="E17" s="184">
        <v>334727</v>
      </c>
      <c r="F17" s="195">
        <v>335839</v>
      </c>
      <c r="G17" s="195">
        <v>336599</v>
      </c>
      <c r="H17" s="195">
        <v>337688</v>
      </c>
      <c r="I17" s="195">
        <v>345764</v>
      </c>
      <c r="J17" s="195">
        <v>345319</v>
      </c>
      <c r="K17" s="195">
        <v>339137</v>
      </c>
      <c r="L17" s="195">
        <v>328201</v>
      </c>
      <c r="M17" s="195">
        <v>312699</v>
      </c>
      <c r="N17" s="195">
        <v>298788</v>
      </c>
      <c r="O17" s="195">
        <v>292940</v>
      </c>
      <c r="P17" s="195">
        <v>296397</v>
      </c>
      <c r="Q17" s="195">
        <v>293297</v>
      </c>
      <c r="R17" s="481"/>
      <c r="S17" s="470"/>
      <c r="T17" s="500"/>
      <c r="U17" s="500"/>
      <c r="V17" s="901"/>
      <c r="W17" s="500"/>
      <c r="X17" s="500"/>
    </row>
    <row r="18" spans="1:24" ht="15.75" customHeight="1">
      <c r="A18" s="470"/>
      <c r="B18" s="480"/>
      <c r="C18" s="662"/>
      <c r="D18" s="538" t="s">
        <v>71</v>
      </c>
      <c r="E18" s="184">
        <v>362569</v>
      </c>
      <c r="F18" s="195">
        <v>359065</v>
      </c>
      <c r="G18" s="195">
        <v>355420</v>
      </c>
      <c r="H18" s="195">
        <v>352847</v>
      </c>
      <c r="I18" s="195">
        <v>359563</v>
      </c>
      <c r="J18" s="195">
        <v>355635</v>
      </c>
      <c r="K18" s="195">
        <v>350688</v>
      </c>
      <c r="L18" s="195">
        <v>339822</v>
      </c>
      <c r="M18" s="195">
        <v>323711</v>
      </c>
      <c r="N18" s="195">
        <v>316194</v>
      </c>
      <c r="O18" s="195">
        <v>318756</v>
      </c>
      <c r="P18" s="195">
        <v>327833</v>
      </c>
      <c r="Q18" s="195">
        <v>323325</v>
      </c>
      <c r="R18" s="481"/>
      <c r="S18" s="470"/>
      <c r="T18" s="500"/>
      <c r="U18" s="500"/>
      <c r="V18" s="901"/>
      <c r="W18" s="500"/>
      <c r="X18" s="500"/>
    </row>
    <row r="19" spans="1:24" ht="22.5" customHeight="1">
      <c r="A19" s="470"/>
      <c r="B19" s="480"/>
      <c r="C19" s="662"/>
      <c r="D19" s="538" t="s">
        <v>230</v>
      </c>
      <c r="E19" s="184">
        <v>89384</v>
      </c>
      <c r="F19" s="195">
        <v>92577</v>
      </c>
      <c r="G19" s="195">
        <v>93427</v>
      </c>
      <c r="H19" s="195">
        <v>89496</v>
      </c>
      <c r="I19" s="195">
        <v>93606</v>
      </c>
      <c r="J19" s="195">
        <v>93306</v>
      </c>
      <c r="K19" s="195">
        <v>90952</v>
      </c>
      <c r="L19" s="195">
        <v>84363</v>
      </c>
      <c r="M19" s="195">
        <v>76396</v>
      </c>
      <c r="N19" s="195">
        <v>70317</v>
      </c>
      <c r="O19" s="195">
        <v>69973</v>
      </c>
      <c r="P19" s="195">
        <v>73569</v>
      </c>
      <c r="Q19" s="195">
        <v>77474</v>
      </c>
      <c r="R19" s="481"/>
      <c r="S19" s="470"/>
      <c r="T19" s="500"/>
      <c r="U19" s="500"/>
      <c r="V19" s="901"/>
      <c r="W19" s="500"/>
      <c r="X19" s="500"/>
    </row>
    <row r="20" spans="1:24" ht="15.75" customHeight="1">
      <c r="A20" s="470"/>
      <c r="B20" s="480"/>
      <c r="C20" s="662"/>
      <c r="D20" s="538" t="s">
        <v>231</v>
      </c>
      <c r="E20" s="184">
        <v>607912</v>
      </c>
      <c r="F20" s="195">
        <v>602327</v>
      </c>
      <c r="G20" s="195">
        <v>598592</v>
      </c>
      <c r="H20" s="195">
        <v>601039</v>
      </c>
      <c r="I20" s="195">
        <v>611721</v>
      </c>
      <c r="J20" s="195">
        <v>607648</v>
      </c>
      <c r="K20" s="195">
        <v>598873</v>
      </c>
      <c r="L20" s="195">
        <v>583660</v>
      </c>
      <c r="M20" s="195">
        <v>560014</v>
      </c>
      <c r="N20" s="195">
        <v>544665</v>
      </c>
      <c r="O20" s="195">
        <v>541723</v>
      </c>
      <c r="P20" s="195">
        <v>550661</v>
      </c>
      <c r="Q20" s="195">
        <v>539148</v>
      </c>
      <c r="R20" s="481"/>
      <c r="S20" s="470"/>
      <c r="T20" s="500"/>
      <c r="U20" s="500"/>
      <c r="V20" s="901"/>
      <c r="W20" s="500"/>
      <c r="X20" s="500"/>
    </row>
    <row r="21" spans="1:24" ht="22.5" customHeight="1">
      <c r="A21" s="470"/>
      <c r="B21" s="480"/>
      <c r="C21" s="662"/>
      <c r="D21" s="538" t="s">
        <v>220</v>
      </c>
      <c r="E21" s="184">
        <v>68499</v>
      </c>
      <c r="F21" s="195">
        <v>72153</v>
      </c>
      <c r="G21" s="195">
        <v>73203</v>
      </c>
      <c r="H21" s="195">
        <v>70693</v>
      </c>
      <c r="I21" s="195">
        <v>73676</v>
      </c>
      <c r="J21" s="195">
        <v>73556</v>
      </c>
      <c r="K21" s="195">
        <v>73233</v>
      </c>
      <c r="L21" s="195">
        <v>69402</v>
      </c>
      <c r="M21" s="195">
        <v>64661</v>
      </c>
      <c r="N21" s="195">
        <v>60406</v>
      </c>
      <c r="O21" s="195">
        <v>61519</v>
      </c>
      <c r="P21" s="195">
        <v>66069</v>
      </c>
      <c r="Q21" s="195">
        <v>69791</v>
      </c>
      <c r="R21" s="481"/>
      <c r="S21" s="470"/>
      <c r="T21" s="500"/>
      <c r="U21" s="500"/>
      <c r="V21" s="901"/>
      <c r="W21" s="500"/>
      <c r="X21" s="500"/>
    </row>
    <row r="22" spans="1:24" ht="15.75" customHeight="1">
      <c r="A22" s="470"/>
      <c r="B22" s="480"/>
      <c r="C22" s="662"/>
      <c r="D22" s="538" t="s">
        <v>232</v>
      </c>
      <c r="E22" s="184">
        <v>628797</v>
      </c>
      <c r="F22" s="195">
        <v>622751</v>
      </c>
      <c r="G22" s="195">
        <v>618816</v>
      </c>
      <c r="H22" s="195">
        <v>619842</v>
      </c>
      <c r="I22" s="195">
        <v>631651</v>
      </c>
      <c r="J22" s="195">
        <v>627398</v>
      </c>
      <c r="K22" s="195">
        <v>616592</v>
      </c>
      <c r="L22" s="195">
        <v>598621</v>
      </c>
      <c r="M22" s="195">
        <v>571749</v>
      </c>
      <c r="N22" s="195">
        <v>554576</v>
      </c>
      <c r="O22" s="195">
        <v>550177</v>
      </c>
      <c r="P22" s="195">
        <v>558161</v>
      </c>
      <c r="Q22" s="195">
        <v>546831</v>
      </c>
      <c r="R22" s="481"/>
      <c r="S22" s="470"/>
      <c r="T22" s="500"/>
      <c r="U22" s="901"/>
      <c r="V22" s="901"/>
      <c r="W22" s="500"/>
      <c r="X22" s="500"/>
    </row>
    <row r="23" spans="1:24" ht="15" customHeight="1">
      <c r="A23" s="470"/>
      <c r="B23" s="480"/>
      <c r="C23" s="538"/>
      <c r="D23" s="540" t="s">
        <v>346</v>
      </c>
      <c r="E23" s="184">
        <v>19262</v>
      </c>
      <c r="F23" s="195">
        <v>20430</v>
      </c>
      <c r="G23" s="195">
        <v>20841</v>
      </c>
      <c r="H23" s="195">
        <v>21040</v>
      </c>
      <c r="I23" s="195">
        <v>22215</v>
      </c>
      <c r="J23" s="195">
        <v>22723</v>
      </c>
      <c r="K23" s="195">
        <v>22145</v>
      </c>
      <c r="L23" s="195">
        <v>20448</v>
      </c>
      <c r="M23" s="195">
        <v>19158</v>
      </c>
      <c r="N23" s="195">
        <v>18562</v>
      </c>
      <c r="O23" s="195">
        <v>18604</v>
      </c>
      <c r="P23" s="195">
        <v>19001</v>
      </c>
      <c r="Q23" s="195">
        <v>18956</v>
      </c>
      <c r="R23" s="481"/>
      <c r="S23" s="470"/>
      <c r="T23" s="500"/>
      <c r="U23" s="500"/>
      <c r="V23" s="901"/>
      <c r="W23" s="500"/>
      <c r="X23" s="500"/>
    </row>
    <row r="24" spans="1:24" ht="15" customHeight="1">
      <c r="A24" s="470"/>
      <c r="B24" s="480"/>
      <c r="C24" s="248"/>
      <c r="D24" s="126" t="s">
        <v>221</v>
      </c>
      <c r="E24" s="184">
        <v>203766</v>
      </c>
      <c r="F24" s="195">
        <v>200778</v>
      </c>
      <c r="G24" s="195">
        <v>197670</v>
      </c>
      <c r="H24" s="195">
        <v>198319</v>
      </c>
      <c r="I24" s="195">
        <v>201103</v>
      </c>
      <c r="J24" s="195">
        <v>199221</v>
      </c>
      <c r="K24" s="195">
        <v>195149</v>
      </c>
      <c r="L24" s="195">
        <v>189969</v>
      </c>
      <c r="M24" s="195">
        <v>182559</v>
      </c>
      <c r="N24" s="195">
        <v>176212</v>
      </c>
      <c r="O24" s="195">
        <v>172183</v>
      </c>
      <c r="P24" s="195">
        <v>172664</v>
      </c>
      <c r="Q24" s="195">
        <v>167487</v>
      </c>
      <c r="R24" s="481"/>
      <c r="S24" s="470"/>
      <c r="T24" s="500"/>
      <c r="U24" s="500"/>
      <c r="V24" s="901"/>
      <c r="W24" s="500"/>
      <c r="X24" s="500"/>
    </row>
    <row r="25" spans="1:24" ht="15" customHeight="1">
      <c r="A25" s="470"/>
      <c r="B25" s="480"/>
      <c r="C25" s="248"/>
      <c r="D25" s="126" t="s">
        <v>169</v>
      </c>
      <c r="E25" s="184">
        <v>398344</v>
      </c>
      <c r="F25" s="195">
        <v>395098</v>
      </c>
      <c r="G25" s="195">
        <v>394375</v>
      </c>
      <c r="H25" s="195">
        <v>394859</v>
      </c>
      <c r="I25" s="195">
        <v>402892</v>
      </c>
      <c r="J25" s="195">
        <v>400277</v>
      </c>
      <c r="K25" s="195">
        <v>394502</v>
      </c>
      <c r="L25" s="195">
        <v>383896</v>
      </c>
      <c r="M25" s="195">
        <v>366104</v>
      </c>
      <c r="N25" s="195">
        <v>356149</v>
      </c>
      <c r="O25" s="195">
        <v>355902</v>
      </c>
      <c r="P25" s="195">
        <v>363034</v>
      </c>
      <c r="Q25" s="195">
        <v>357097</v>
      </c>
      <c r="R25" s="481"/>
      <c r="S25" s="470"/>
      <c r="T25" s="500"/>
      <c r="U25" s="500"/>
      <c r="V25" s="901"/>
      <c r="W25" s="500"/>
      <c r="X25" s="500"/>
    </row>
    <row r="26" spans="1:24" ht="15" customHeight="1">
      <c r="A26" s="470"/>
      <c r="B26" s="480"/>
      <c r="C26" s="248"/>
      <c r="D26" s="126" t="s">
        <v>222</v>
      </c>
      <c r="E26" s="184">
        <v>7425</v>
      </c>
      <c r="F26" s="195">
        <v>6445</v>
      </c>
      <c r="G26" s="195">
        <v>5930</v>
      </c>
      <c r="H26" s="195">
        <v>5624</v>
      </c>
      <c r="I26" s="195">
        <v>5441</v>
      </c>
      <c r="J26" s="195">
        <v>5177</v>
      </c>
      <c r="K26" s="195">
        <v>4796</v>
      </c>
      <c r="L26" s="195">
        <v>4308</v>
      </c>
      <c r="M26" s="195">
        <v>3928</v>
      </c>
      <c r="N26" s="195">
        <v>3653</v>
      </c>
      <c r="O26" s="195">
        <v>3488</v>
      </c>
      <c r="P26" s="195">
        <v>3462</v>
      </c>
      <c r="Q26" s="195">
        <v>3291</v>
      </c>
      <c r="R26" s="481"/>
      <c r="S26" s="470"/>
      <c r="T26" s="500"/>
      <c r="U26" s="500"/>
      <c r="V26" s="901"/>
      <c r="W26" s="500"/>
      <c r="X26" s="500"/>
    </row>
    <row r="27" spans="1:24" ht="22.5" customHeight="1">
      <c r="A27" s="470"/>
      <c r="B27" s="480"/>
      <c r="C27" s="662"/>
      <c r="D27" s="538" t="s">
        <v>233</v>
      </c>
      <c r="E27" s="184">
        <v>370500</v>
      </c>
      <c r="F27" s="195">
        <v>371811</v>
      </c>
      <c r="G27" s="195">
        <v>370108</v>
      </c>
      <c r="H27" s="195">
        <v>367550</v>
      </c>
      <c r="I27" s="195">
        <v>375382</v>
      </c>
      <c r="J27" s="195">
        <v>370054</v>
      </c>
      <c r="K27" s="195">
        <v>356650</v>
      </c>
      <c r="L27" s="195">
        <v>340315</v>
      </c>
      <c r="M27" s="195">
        <v>318378</v>
      </c>
      <c r="N27" s="195">
        <v>303567</v>
      </c>
      <c r="O27" s="195">
        <v>301647</v>
      </c>
      <c r="P27" s="195">
        <v>309752</v>
      </c>
      <c r="Q27" s="195">
        <v>304713</v>
      </c>
      <c r="R27" s="481"/>
      <c r="S27" s="470"/>
      <c r="T27" s="500"/>
      <c r="U27" s="943"/>
      <c r="V27" s="901"/>
      <c r="W27" s="500"/>
      <c r="X27" s="500"/>
    </row>
    <row r="28" spans="1:24" ht="15.75" customHeight="1">
      <c r="A28" s="470"/>
      <c r="B28" s="480"/>
      <c r="C28" s="662"/>
      <c r="D28" s="538" t="s">
        <v>234</v>
      </c>
      <c r="E28" s="184">
        <v>326796</v>
      </c>
      <c r="F28" s="195">
        <v>323093</v>
      </c>
      <c r="G28" s="195">
        <v>321911</v>
      </c>
      <c r="H28" s="195">
        <v>322985</v>
      </c>
      <c r="I28" s="195">
        <v>329945</v>
      </c>
      <c r="J28" s="195">
        <v>330900</v>
      </c>
      <c r="K28" s="195">
        <v>333175</v>
      </c>
      <c r="L28" s="195">
        <v>327708</v>
      </c>
      <c r="M28" s="195">
        <v>318032</v>
      </c>
      <c r="N28" s="195">
        <v>311415</v>
      </c>
      <c r="O28" s="195">
        <v>310049</v>
      </c>
      <c r="P28" s="195">
        <v>314478</v>
      </c>
      <c r="Q28" s="195">
        <v>311909</v>
      </c>
      <c r="R28" s="481"/>
      <c r="S28" s="470"/>
      <c r="T28" s="500"/>
      <c r="U28" s="943"/>
      <c r="V28" s="901"/>
      <c r="W28" s="500"/>
      <c r="X28" s="500"/>
    </row>
    <row r="29" spans="1:24" ht="22.5" customHeight="1">
      <c r="A29" s="470"/>
      <c r="B29" s="480"/>
      <c r="C29" s="662"/>
      <c r="D29" s="538" t="s">
        <v>235</v>
      </c>
      <c r="E29" s="184">
        <v>36214</v>
      </c>
      <c r="F29" s="195">
        <v>36929</v>
      </c>
      <c r="G29" s="195">
        <v>37361</v>
      </c>
      <c r="H29" s="195">
        <v>37808</v>
      </c>
      <c r="I29" s="195">
        <v>38278</v>
      </c>
      <c r="J29" s="195">
        <v>38628</v>
      </c>
      <c r="K29" s="195">
        <v>38314</v>
      </c>
      <c r="L29" s="195">
        <v>37900</v>
      </c>
      <c r="M29" s="195">
        <v>36883</v>
      </c>
      <c r="N29" s="195">
        <v>35237</v>
      </c>
      <c r="O29" s="195">
        <v>34703</v>
      </c>
      <c r="P29" s="195">
        <v>34945</v>
      </c>
      <c r="Q29" s="195">
        <v>34168</v>
      </c>
      <c r="R29" s="481"/>
      <c r="S29" s="470"/>
      <c r="T29" s="500"/>
      <c r="U29" s="500"/>
      <c r="V29" s="901"/>
      <c r="W29" s="500"/>
      <c r="X29" s="500"/>
    </row>
    <row r="30" spans="1:24" ht="15.75" customHeight="1">
      <c r="A30" s="470"/>
      <c r="B30" s="480"/>
      <c r="C30" s="662"/>
      <c r="D30" s="538" t="s">
        <v>236</v>
      </c>
      <c r="E30" s="184">
        <v>147209</v>
      </c>
      <c r="F30" s="195">
        <v>147560</v>
      </c>
      <c r="G30" s="195">
        <v>147633</v>
      </c>
      <c r="H30" s="195">
        <v>148513</v>
      </c>
      <c r="I30" s="195">
        <v>149875</v>
      </c>
      <c r="J30" s="195">
        <v>149842</v>
      </c>
      <c r="K30" s="195">
        <v>148709</v>
      </c>
      <c r="L30" s="195">
        <v>146390</v>
      </c>
      <c r="M30" s="195">
        <v>141517</v>
      </c>
      <c r="N30" s="195">
        <v>137623</v>
      </c>
      <c r="O30" s="195">
        <v>135225</v>
      </c>
      <c r="P30" s="195">
        <v>136052</v>
      </c>
      <c r="Q30" s="195">
        <v>131949</v>
      </c>
      <c r="R30" s="481"/>
      <c r="S30" s="470"/>
      <c r="T30" s="500"/>
      <c r="U30" s="500"/>
      <c r="V30" s="901"/>
      <c r="W30" s="500"/>
      <c r="X30" s="500"/>
    </row>
    <row r="31" spans="1:24" ht="15.75" customHeight="1">
      <c r="A31" s="470"/>
      <c r="B31" s="480"/>
      <c r="C31" s="662"/>
      <c r="D31" s="538" t="s">
        <v>237</v>
      </c>
      <c r="E31" s="184">
        <v>110291</v>
      </c>
      <c r="F31" s="195">
        <v>110773</v>
      </c>
      <c r="G31" s="195">
        <v>110868</v>
      </c>
      <c r="H31" s="195">
        <v>111415</v>
      </c>
      <c r="I31" s="195">
        <v>113704</v>
      </c>
      <c r="J31" s="195">
        <v>113845</v>
      </c>
      <c r="K31" s="195">
        <v>112353</v>
      </c>
      <c r="L31" s="195">
        <v>109313</v>
      </c>
      <c r="M31" s="195">
        <v>104664</v>
      </c>
      <c r="N31" s="195">
        <v>100821</v>
      </c>
      <c r="O31" s="195">
        <v>98503</v>
      </c>
      <c r="P31" s="195">
        <v>99394</v>
      </c>
      <c r="Q31" s="195">
        <v>96180</v>
      </c>
      <c r="R31" s="481"/>
      <c r="S31" s="470"/>
      <c r="T31" s="500"/>
      <c r="U31" s="500"/>
      <c r="V31" s="901"/>
      <c r="W31" s="500"/>
      <c r="X31" s="500"/>
    </row>
    <row r="32" spans="1:24" ht="15.75" customHeight="1">
      <c r="A32" s="470"/>
      <c r="B32" s="480"/>
      <c r="C32" s="662"/>
      <c r="D32" s="538" t="s">
        <v>238</v>
      </c>
      <c r="E32" s="184">
        <v>138417</v>
      </c>
      <c r="F32" s="195">
        <v>138120</v>
      </c>
      <c r="G32" s="195">
        <v>137273</v>
      </c>
      <c r="H32" s="195">
        <v>138036</v>
      </c>
      <c r="I32" s="195">
        <v>142122</v>
      </c>
      <c r="J32" s="195">
        <v>142212</v>
      </c>
      <c r="K32" s="195">
        <v>140080</v>
      </c>
      <c r="L32" s="195">
        <v>135233</v>
      </c>
      <c r="M32" s="195">
        <v>128509</v>
      </c>
      <c r="N32" s="195">
        <v>123989</v>
      </c>
      <c r="O32" s="195">
        <v>121582</v>
      </c>
      <c r="P32" s="195">
        <v>122897</v>
      </c>
      <c r="Q32" s="195">
        <v>119009</v>
      </c>
      <c r="R32" s="481"/>
      <c r="S32" s="470"/>
      <c r="T32" s="500"/>
      <c r="U32" s="500"/>
      <c r="V32" s="901"/>
      <c r="W32" s="500"/>
      <c r="X32" s="500"/>
    </row>
    <row r="33" spans="1:24" ht="15.75" customHeight="1">
      <c r="A33" s="470"/>
      <c r="B33" s="480"/>
      <c r="C33" s="662"/>
      <c r="D33" s="538" t="s">
        <v>239</v>
      </c>
      <c r="E33" s="184">
        <v>161715</v>
      </c>
      <c r="F33" s="195">
        <v>162583</v>
      </c>
      <c r="G33" s="195">
        <v>163235</v>
      </c>
      <c r="H33" s="195">
        <v>161354</v>
      </c>
      <c r="I33" s="195">
        <v>166692</v>
      </c>
      <c r="J33" s="195">
        <v>165206</v>
      </c>
      <c r="K33" s="195">
        <v>161136</v>
      </c>
      <c r="L33" s="195">
        <v>154400</v>
      </c>
      <c r="M33" s="195">
        <v>146001</v>
      </c>
      <c r="N33" s="195">
        <v>139771</v>
      </c>
      <c r="O33" s="195">
        <v>139558</v>
      </c>
      <c r="P33" s="195">
        <v>143333</v>
      </c>
      <c r="Q33" s="195">
        <v>144259</v>
      </c>
      <c r="R33" s="481"/>
      <c r="S33" s="470"/>
      <c r="T33" s="500"/>
      <c r="U33" s="500"/>
      <c r="V33" s="901"/>
      <c r="W33" s="500"/>
      <c r="X33" s="500"/>
    </row>
    <row r="34" spans="1:24" ht="15.75" customHeight="1">
      <c r="A34" s="470"/>
      <c r="B34" s="480"/>
      <c r="C34" s="662"/>
      <c r="D34" s="538" t="s">
        <v>240</v>
      </c>
      <c r="E34" s="184">
        <v>103450</v>
      </c>
      <c r="F34" s="195">
        <v>98939</v>
      </c>
      <c r="G34" s="195">
        <v>95649</v>
      </c>
      <c r="H34" s="195">
        <v>93409</v>
      </c>
      <c r="I34" s="195">
        <v>94656</v>
      </c>
      <c r="J34" s="195">
        <v>91221</v>
      </c>
      <c r="K34" s="195">
        <v>89233</v>
      </c>
      <c r="L34" s="195">
        <v>84787</v>
      </c>
      <c r="M34" s="195">
        <v>78836</v>
      </c>
      <c r="N34" s="195">
        <v>77541</v>
      </c>
      <c r="O34" s="195">
        <v>82125</v>
      </c>
      <c r="P34" s="195">
        <v>87609</v>
      </c>
      <c r="Q34" s="195">
        <v>91057</v>
      </c>
      <c r="R34" s="481"/>
      <c r="S34" s="470"/>
      <c r="T34" s="500"/>
      <c r="U34" s="500"/>
      <c r="V34" s="904"/>
      <c r="W34" s="500"/>
      <c r="X34" s="500"/>
    </row>
    <row r="35" spans="1:24" ht="22.5" customHeight="1">
      <c r="A35" s="470"/>
      <c r="B35" s="480"/>
      <c r="C35" s="662"/>
      <c r="D35" s="538" t="s">
        <v>193</v>
      </c>
      <c r="E35" s="184">
        <v>300595</v>
      </c>
      <c r="F35" s="195">
        <v>297842</v>
      </c>
      <c r="G35" s="195">
        <v>293374</v>
      </c>
      <c r="H35" s="195">
        <v>291621</v>
      </c>
      <c r="I35" s="195">
        <v>296816</v>
      </c>
      <c r="J35" s="195">
        <v>294590</v>
      </c>
      <c r="K35" s="195">
        <v>290314</v>
      </c>
      <c r="L35" s="195">
        <v>284715</v>
      </c>
      <c r="M35" s="195">
        <v>271178</v>
      </c>
      <c r="N35" s="195">
        <v>262373</v>
      </c>
      <c r="O35" s="195">
        <v>262168</v>
      </c>
      <c r="P35" s="195">
        <v>269330</v>
      </c>
      <c r="Q35" s="195">
        <v>264509</v>
      </c>
      <c r="R35" s="481"/>
      <c r="S35" s="470"/>
      <c r="T35" s="500"/>
      <c r="U35" s="500"/>
      <c r="V35" s="901"/>
      <c r="W35" s="500"/>
      <c r="X35" s="500"/>
    </row>
    <row r="36" spans="1:24" ht="15.75" customHeight="1">
      <c r="A36" s="470"/>
      <c r="B36" s="480"/>
      <c r="C36" s="662"/>
      <c r="D36" s="538" t="s">
        <v>194</v>
      </c>
      <c r="E36" s="184">
        <v>127063</v>
      </c>
      <c r="F36" s="195">
        <v>125151</v>
      </c>
      <c r="G36" s="195">
        <v>123137</v>
      </c>
      <c r="H36" s="195">
        <v>125670</v>
      </c>
      <c r="I36" s="195">
        <v>128966</v>
      </c>
      <c r="J36" s="195">
        <v>126070</v>
      </c>
      <c r="K36" s="195">
        <v>123282</v>
      </c>
      <c r="L36" s="195">
        <v>117651</v>
      </c>
      <c r="M36" s="195">
        <v>112757</v>
      </c>
      <c r="N36" s="195">
        <v>109627</v>
      </c>
      <c r="O36" s="195">
        <v>110251</v>
      </c>
      <c r="P36" s="195">
        <v>113021</v>
      </c>
      <c r="Q36" s="195">
        <v>110668</v>
      </c>
      <c r="R36" s="481"/>
      <c r="S36" s="470"/>
      <c r="T36" s="500"/>
      <c r="U36" s="500"/>
      <c r="V36" s="901"/>
      <c r="W36" s="500"/>
      <c r="X36" s="500"/>
    </row>
    <row r="37" spans="1:24" ht="15.75" customHeight="1">
      <c r="A37" s="470"/>
      <c r="B37" s="480"/>
      <c r="C37" s="662"/>
      <c r="D37" s="538" t="s">
        <v>59</v>
      </c>
      <c r="E37" s="184">
        <v>164477</v>
      </c>
      <c r="F37" s="195">
        <v>162592</v>
      </c>
      <c r="G37" s="195">
        <v>161411</v>
      </c>
      <c r="H37" s="195">
        <v>161231</v>
      </c>
      <c r="I37" s="195">
        <v>165182</v>
      </c>
      <c r="J37" s="195">
        <v>165230</v>
      </c>
      <c r="K37" s="195">
        <v>164512</v>
      </c>
      <c r="L37" s="195">
        <v>159711</v>
      </c>
      <c r="M37" s="195">
        <v>153597</v>
      </c>
      <c r="N37" s="195">
        <v>148765</v>
      </c>
      <c r="O37" s="195">
        <v>147526</v>
      </c>
      <c r="P37" s="195">
        <v>149930</v>
      </c>
      <c r="Q37" s="195">
        <v>147770</v>
      </c>
      <c r="R37" s="481"/>
      <c r="S37" s="470"/>
      <c r="T37" s="500"/>
      <c r="U37" s="500"/>
      <c r="V37" s="901"/>
      <c r="W37" s="500"/>
      <c r="X37" s="500"/>
    </row>
    <row r="38" spans="1:24" ht="15.75" customHeight="1">
      <c r="A38" s="470"/>
      <c r="B38" s="480"/>
      <c r="C38" s="662"/>
      <c r="D38" s="538" t="s">
        <v>196</v>
      </c>
      <c r="E38" s="184">
        <v>44422</v>
      </c>
      <c r="F38" s="195">
        <v>44990</v>
      </c>
      <c r="G38" s="195">
        <v>44605</v>
      </c>
      <c r="H38" s="195">
        <v>43604</v>
      </c>
      <c r="I38" s="195">
        <v>45066</v>
      </c>
      <c r="J38" s="195">
        <v>45399</v>
      </c>
      <c r="K38" s="195">
        <v>43224</v>
      </c>
      <c r="L38" s="195">
        <v>41644</v>
      </c>
      <c r="M38" s="195">
        <v>38993</v>
      </c>
      <c r="N38" s="195">
        <v>37831</v>
      </c>
      <c r="O38" s="195">
        <v>38416</v>
      </c>
      <c r="P38" s="195">
        <v>38688</v>
      </c>
      <c r="Q38" s="195">
        <v>39101</v>
      </c>
      <c r="R38" s="481"/>
      <c r="S38" s="470"/>
      <c r="V38" s="761"/>
    </row>
    <row r="39" spans="1:24" ht="15.75" customHeight="1">
      <c r="A39" s="470"/>
      <c r="B39" s="480"/>
      <c r="C39" s="662"/>
      <c r="D39" s="538" t="s">
        <v>197</v>
      </c>
      <c r="E39" s="184">
        <v>26255</v>
      </c>
      <c r="F39" s="195">
        <v>28546</v>
      </c>
      <c r="G39" s="195">
        <v>33566</v>
      </c>
      <c r="H39" s="195">
        <v>32443</v>
      </c>
      <c r="I39" s="195">
        <v>33638</v>
      </c>
      <c r="J39" s="195">
        <v>33424</v>
      </c>
      <c r="K39" s="195">
        <v>32169</v>
      </c>
      <c r="L39" s="195">
        <v>28377</v>
      </c>
      <c r="M39" s="195">
        <v>24725</v>
      </c>
      <c r="N39" s="195">
        <v>22083</v>
      </c>
      <c r="O39" s="195">
        <v>20145</v>
      </c>
      <c r="P39" s="195">
        <v>19851</v>
      </c>
      <c r="Q39" s="195">
        <v>20792</v>
      </c>
      <c r="R39" s="481"/>
      <c r="S39" s="470"/>
      <c r="V39" s="761"/>
    </row>
    <row r="40" spans="1:24" ht="15.75" customHeight="1">
      <c r="A40" s="470"/>
      <c r="B40" s="480"/>
      <c r="C40" s="662"/>
      <c r="D40" s="538" t="s">
        <v>141</v>
      </c>
      <c r="E40" s="184">
        <v>11923</v>
      </c>
      <c r="F40" s="195">
        <v>12935</v>
      </c>
      <c r="G40" s="195">
        <v>13126</v>
      </c>
      <c r="H40" s="195">
        <v>13208</v>
      </c>
      <c r="I40" s="195">
        <v>12823</v>
      </c>
      <c r="J40" s="195">
        <v>13104</v>
      </c>
      <c r="K40" s="195">
        <v>12877</v>
      </c>
      <c r="L40" s="195">
        <v>12863</v>
      </c>
      <c r="M40" s="195">
        <v>12758</v>
      </c>
      <c r="N40" s="195">
        <v>12523</v>
      </c>
      <c r="O40" s="195">
        <v>11753</v>
      </c>
      <c r="P40" s="195">
        <v>11584</v>
      </c>
      <c r="Q40" s="195">
        <v>11563</v>
      </c>
      <c r="R40" s="481"/>
      <c r="S40" s="470"/>
      <c r="V40" s="761"/>
    </row>
    <row r="41" spans="1:24" ht="15.75" customHeight="1">
      <c r="A41" s="470"/>
      <c r="B41" s="480"/>
      <c r="C41" s="662"/>
      <c r="D41" s="538" t="s">
        <v>142</v>
      </c>
      <c r="E41" s="184">
        <v>22561</v>
      </c>
      <c r="F41" s="195">
        <v>22848</v>
      </c>
      <c r="G41" s="195">
        <v>22800</v>
      </c>
      <c r="H41" s="195">
        <v>22758</v>
      </c>
      <c r="I41" s="195">
        <v>22836</v>
      </c>
      <c r="J41" s="195">
        <v>23137</v>
      </c>
      <c r="K41" s="195">
        <v>23447</v>
      </c>
      <c r="L41" s="195">
        <v>23062</v>
      </c>
      <c r="M41" s="195">
        <v>22402</v>
      </c>
      <c r="N41" s="195">
        <v>21780</v>
      </c>
      <c r="O41" s="195">
        <v>21437</v>
      </c>
      <c r="P41" s="195">
        <v>21826</v>
      </c>
      <c r="Q41" s="195">
        <v>22219</v>
      </c>
      <c r="R41" s="481"/>
      <c r="S41" s="470"/>
      <c r="V41" s="761"/>
    </row>
    <row r="42" spans="1:24" s="720" customFormat="1" ht="22.5" customHeight="1">
      <c r="A42" s="721"/>
      <c r="B42" s="722"/>
      <c r="C42" s="775" t="s">
        <v>309</v>
      </c>
      <c r="D42" s="775"/>
      <c r="E42" s="466"/>
      <c r="F42" s="467"/>
      <c r="G42" s="467"/>
      <c r="H42" s="467"/>
      <c r="I42" s="467"/>
      <c r="J42" s="467"/>
      <c r="K42" s="467"/>
      <c r="L42" s="467"/>
      <c r="M42" s="467"/>
      <c r="N42" s="467"/>
      <c r="O42" s="467"/>
      <c r="P42" s="467"/>
      <c r="Q42" s="467"/>
      <c r="R42" s="723"/>
      <c r="S42" s="721"/>
      <c r="V42" s="761"/>
    </row>
    <row r="43" spans="1:24" ht="15.75" customHeight="1">
      <c r="A43" s="470"/>
      <c r="B43" s="480"/>
      <c r="C43" s="662"/>
      <c r="D43" s="774" t="s">
        <v>676</v>
      </c>
      <c r="E43" s="184" t="s">
        <v>429</v>
      </c>
      <c r="F43" s="184" t="s">
        <v>429</v>
      </c>
      <c r="G43" s="184" t="s">
        <v>429</v>
      </c>
      <c r="H43" s="184" t="s">
        <v>429</v>
      </c>
      <c r="I43" s="184">
        <v>63171</v>
      </c>
      <c r="J43" s="184">
        <v>63828</v>
      </c>
      <c r="K43" s="184">
        <v>63889</v>
      </c>
      <c r="L43" s="184">
        <v>62564</v>
      </c>
      <c r="M43" s="184">
        <v>59899</v>
      </c>
      <c r="N43" s="184">
        <v>57054</v>
      </c>
      <c r="O43" s="184">
        <v>56269</v>
      </c>
      <c r="P43" s="184">
        <v>57240</v>
      </c>
      <c r="Q43" s="184">
        <v>57033</v>
      </c>
      <c r="R43" s="481"/>
      <c r="S43" s="470"/>
      <c r="V43" s="761"/>
    </row>
    <row r="44" spans="1:24" s="720" customFormat="1" ht="15.75" customHeight="1">
      <c r="A44" s="721"/>
      <c r="B44" s="722"/>
      <c r="C44" s="724"/>
      <c r="D44" s="774" t="s">
        <v>677</v>
      </c>
      <c r="E44" s="184" t="s">
        <v>429</v>
      </c>
      <c r="F44" s="184" t="s">
        <v>429</v>
      </c>
      <c r="G44" s="184" t="s">
        <v>429</v>
      </c>
      <c r="H44" s="184" t="s">
        <v>429</v>
      </c>
      <c r="I44" s="184">
        <v>65772</v>
      </c>
      <c r="J44" s="184">
        <v>65693</v>
      </c>
      <c r="K44" s="184">
        <v>64266</v>
      </c>
      <c r="L44" s="184">
        <v>62038</v>
      </c>
      <c r="M44" s="184">
        <v>59180</v>
      </c>
      <c r="N44" s="184">
        <v>56171</v>
      </c>
      <c r="O44" s="184">
        <v>55029</v>
      </c>
      <c r="P44" s="184">
        <v>55208</v>
      </c>
      <c r="Q44" s="184">
        <v>53647</v>
      </c>
      <c r="R44" s="723"/>
      <c r="S44" s="721"/>
      <c r="V44" s="761"/>
    </row>
    <row r="45" spans="1:24" ht="15.75" customHeight="1">
      <c r="A45" s="470"/>
      <c r="B45" s="483"/>
      <c r="C45" s="662"/>
      <c r="D45" s="774" t="s">
        <v>678</v>
      </c>
      <c r="E45" s="184" t="s">
        <v>429</v>
      </c>
      <c r="F45" s="184" t="s">
        <v>429</v>
      </c>
      <c r="G45" s="184" t="s">
        <v>429</v>
      </c>
      <c r="H45" s="184" t="s">
        <v>429</v>
      </c>
      <c r="I45" s="184">
        <v>58911</v>
      </c>
      <c r="J45" s="184">
        <v>59045</v>
      </c>
      <c r="K45" s="184">
        <v>58912</v>
      </c>
      <c r="L45" s="184">
        <v>57883</v>
      </c>
      <c r="M45" s="184">
        <v>56176</v>
      </c>
      <c r="N45" s="184">
        <v>53536</v>
      </c>
      <c r="O45" s="184">
        <v>52667</v>
      </c>
      <c r="P45" s="184">
        <v>53223</v>
      </c>
      <c r="Q45" s="184">
        <v>52555</v>
      </c>
      <c r="R45" s="481"/>
      <c r="S45" s="470"/>
      <c r="V45" s="761"/>
    </row>
    <row r="46" spans="1:24" ht="15.75" customHeight="1">
      <c r="A46" s="470"/>
      <c r="B46" s="480"/>
      <c r="C46" s="662"/>
      <c r="D46" s="774" t="s">
        <v>679</v>
      </c>
      <c r="E46" s="184" t="s">
        <v>429</v>
      </c>
      <c r="F46" s="184" t="s">
        <v>429</v>
      </c>
      <c r="G46" s="184" t="s">
        <v>429</v>
      </c>
      <c r="H46" s="184" t="s">
        <v>429</v>
      </c>
      <c r="I46" s="184">
        <v>57987</v>
      </c>
      <c r="J46" s="184">
        <v>58157</v>
      </c>
      <c r="K46" s="184">
        <v>57033</v>
      </c>
      <c r="L46" s="184">
        <v>55660</v>
      </c>
      <c r="M46" s="184">
        <v>53156</v>
      </c>
      <c r="N46" s="184">
        <v>50844</v>
      </c>
      <c r="O46" s="184">
        <v>49186</v>
      </c>
      <c r="P46" s="184">
        <v>48986</v>
      </c>
      <c r="Q46" s="184">
        <v>47479</v>
      </c>
      <c r="R46" s="481"/>
      <c r="S46" s="470"/>
      <c r="V46" s="761"/>
    </row>
    <row r="47" spans="1:24" ht="15.75" customHeight="1">
      <c r="A47" s="470"/>
      <c r="B47" s="480"/>
      <c r="C47" s="662"/>
      <c r="D47" s="774" t="s">
        <v>683</v>
      </c>
      <c r="E47" s="184" t="s">
        <v>429</v>
      </c>
      <c r="F47" s="184" t="s">
        <v>429</v>
      </c>
      <c r="G47" s="184" t="s">
        <v>429</v>
      </c>
      <c r="H47" s="184" t="s">
        <v>429</v>
      </c>
      <c r="I47" s="184">
        <v>44548</v>
      </c>
      <c r="J47" s="184">
        <v>44042</v>
      </c>
      <c r="K47" s="184">
        <v>42977</v>
      </c>
      <c r="L47" s="184">
        <v>41286</v>
      </c>
      <c r="M47" s="184">
        <v>39494</v>
      </c>
      <c r="N47" s="184">
        <v>38443</v>
      </c>
      <c r="O47" s="184">
        <v>38285</v>
      </c>
      <c r="P47" s="184">
        <v>38926</v>
      </c>
      <c r="Q47" s="184">
        <v>38317</v>
      </c>
      <c r="R47" s="481"/>
      <c r="S47" s="470"/>
      <c r="V47" s="761"/>
    </row>
    <row r="48" spans="1:24" s="484" customFormat="1" ht="30" customHeight="1">
      <c r="A48" s="482"/>
      <c r="B48" s="483"/>
      <c r="C48" s="1661" t="s">
        <v>242</v>
      </c>
      <c r="D48" s="1662"/>
      <c r="E48" s="1662"/>
      <c r="F48" s="1662"/>
      <c r="G48" s="1662"/>
      <c r="H48" s="1662"/>
      <c r="I48" s="1662"/>
      <c r="J48" s="1662"/>
      <c r="K48" s="1662"/>
      <c r="L48" s="1662"/>
      <c r="M48" s="1662"/>
      <c r="N48" s="1662"/>
      <c r="O48" s="1662"/>
      <c r="P48" s="1662"/>
      <c r="Q48" s="1662"/>
      <c r="R48" s="513"/>
      <c r="S48" s="482"/>
      <c r="V48" s="761"/>
    </row>
    <row r="49" spans="1:22" s="484" customFormat="1" ht="13.5" customHeight="1">
      <c r="A49" s="482"/>
      <c r="B49" s="483"/>
      <c r="C49" s="518" t="s">
        <v>399</v>
      </c>
      <c r="D49" s="725"/>
      <c r="E49" s="726"/>
      <c r="F49" s="483"/>
      <c r="G49" s="726"/>
      <c r="H49" s="725"/>
      <c r="I49" s="726"/>
      <c r="J49" s="1031"/>
      <c r="K49" s="726"/>
      <c r="L49" s="725"/>
      <c r="M49" s="725"/>
      <c r="N49" s="725"/>
      <c r="O49" s="725"/>
      <c r="P49" s="725"/>
      <c r="Q49" s="725"/>
      <c r="R49" s="513"/>
      <c r="S49" s="482"/>
      <c r="V49" s="761"/>
    </row>
    <row r="50" spans="1:22" s="484" customFormat="1" ht="10.5" customHeight="1">
      <c r="A50" s="482"/>
      <c r="B50" s="483"/>
      <c r="C50" s="1649" t="s">
        <v>430</v>
      </c>
      <c r="D50" s="1649"/>
      <c r="E50" s="1649"/>
      <c r="F50" s="1649"/>
      <c r="G50" s="1649"/>
      <c r="H50" s="1649"/>
      <c r="I50" s="1649"/>
      <c r="J50" s="1649"/>
      <c r="K50" s="1649"/>
      <c r="L50" s="1649"/>
      <c r="M50" s="1649"/>
      <c r="N50" s="1649"/>
      <c r="O50" s="1649"/>
      <c r="P50" s="1649"/>
      <c r="Q50" s="1649"/>
      <c r="R50" s="513"/>
      <c r="S50" s="482"/>
    </row>
    <row r="51" spans="1:22">
      <c r="A51" s="470"/>
      <c r="B51" s="480"/>
      <c r="C51" s="480"/>
      <c r="D51" s="480"/>
      <c r="E51" s="480"/>
      <c r="F51" s="480"/>
      <c r="G51" s="480"/>
      <c r="H51" s="542"/>
      <c r="I51" s="542"/>
      <c r="J51" s="542"/>
      <c r="K51" s="542"/>
      <c r="L51" s="760"/>
      <c r="M51" s="480"/>
      <c r="N51" s="1663">
        <v>41913</v>
      </c>
      <c r="O51" s="1663"/>
      <c r="P51" s="1663"/>
      <c r="Q51" s="1663"/>
      <c r="R51" s="727">
        <v>11</v>
      </c>
      <c r="S51" s="470"/>
    </row>
    <row r="52" spans="1:22">
      <c r="A52" s="500"/>
      <c r="B52" s="500"/>
      <c r="C52" s="500"/>
      <c r="D52" s="500"/>
      <c r="E52" s="500"/>
      <c r="G52" s="500"/>
      <c r="H52" s="500"/>
      <c r="I52" s="500"/>
      <c r="J52" s="500"/>
      <c r="K52" s="500"/>
      <c r="L52" s="500"/>
      <c r="M52" s="500"/>
      <c r="N52" s="500"/>
      <c r="O52" s="500"/>
      <c r="P52" s="500"/>
      <c r="Q52" s="500"/>
      <c r="R52" s="500"/>
      <c r="S52" s="500"/>
    </row>
    <row r="53" spans="1:22">
      <c r="A53" s="500"/>
      <c r="B53" s="500"/>
      <c r="C53" s="500"/>
      <c r="D53" s="500"/>
      <c r="E53" s="500"/>
      <c r="G53" s="500"/>
      <c r="H53" s="500"/>
      <c r="I53" s="500"/>
      <c r="J53" s="500"/>
      <c r="K53" s="500"/>
      <c r="L53" s="500"/>
      <c r="M53" s="500"/>
      <c r="N53" s="500"/>
      <c r="O53" s="500"/>
      <c r="P53" s="500"/>
      <c r="Q53" s="500"/>
      <c r="R53" s="500"/>
      <c r="S53" s="500"/>
    </row>
    <row r="62" spans="1:22" ht="8.25" customHeight="1"/>
    <row r="64" spans="1:22" ht="9" customHeight="1">
      <c r="R64" s="486"/>
    </row>
    <row r="65" spans="5:18" ht="8.25" customHeight="1">
      <c r="E65" s="1659"/>
      <c r="F65" s="1659"/>
      <c r="G65" s="1659"/>
      <c r="H65" s="1659"/>
      <c r="I65" s="1659"/>
      <c r="J65" s="1659"/>
      <c r="K65" s="1659"/>
      <c r="L65" s="1659"/>
      <c r="M65" s="1659"/>
      <c r="N65" s="1659"/>
      <c r="O65" s="1659"/>
      <c r="P65" s="1659"/>
      <c r="Q65" s="1659"/>
      <c r="R65" s="1659"/>
    </row>
    <row r="66" spans="5:18" ht="9.75" customHeight="1"/>
  </sheetData>
  <mergeCells count="11">
    <mergeCell ref="B1:H1"/>
    <mergeCell ref="C5:D6"/>
    <mergeCell ref="C8:D8"/>
    <mergeCell ref="E6:H6"/>
    <mergeCell ref="I6:Q6"/>
    <mergeCell ref="C15:D15"/>
    <mergeCell ref="E65:R65"/>
    <mergeCell ref="C16:D16"/>
    <mergeCell ref="C48:Q48"/>
    <mergeCell ref="C50:Q50"/>
    <mergeCell ref="N51:Q51"/>
  </mergeCells>
  <conditionalFormatting sqref="E7:Q7 V7">
    <cfRule type="cellIs" dxfId="10" priority="2"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22</vt:i4>
      </vt:variant>
      <vt:variant>
        <vt:lpstr>Intervalos com nome</vt:lpstr>
      </vt:variant>
      <vt:variant>
        <vt:i4>23</vt:i4>
      </vt:variant>
    </vt:vector>
  </HeadingPairs>
  <TitlesOfParts>
    <vt:vector size="45" baseType="lpstr">
      <vt:lpstr>capa</vt:lpstr>
      <vt:lpstr>introducao</vt:lpstr>
      <vt:lpstr>fontes</vt:lpstr>
      <vt:lpstr>6populacao1anual</vt:lpstr>
      <vt:lpstr>7empregoINE1anual</vt:lpstr>
      <vt:lpstr>8desemprego_INE1anual</vt:lpstr>
      <vt:lpstr>9lay_off</vt:lpstr>
      <vt:lpstr>10desemprego_IEFP</vt:lpstr>
      <vt:lpstr>11desemprego_IEFP</vt:lpstr>
      <vt:lpstr>12fp_bs</vt:lpstr>
      <vt:lpstr>13empresarial</vt:lpstr>
      <vt:lpstr>14ganhos</vt:lpstr>
      <vt:lpstr>15salários</vt:lpstr>
      <vt:lpstr>16irct</vt:lpstr>
      <vt:lpstr>17acidentes</vt:lpstr>
      <vt:lpstr>18ssocial</vt:lpstr>
      <vt:lpstr>19ssocial </vt:lpstr>
      <vt:lpstr>20destaque</vt:lpstr>
      <vt:lpstr>21destaque</vt:lpstr>
      <vt:lpstr>22conceito</vt:lpstr>
      <vt:lpstr>23conceito</vt:lpstr>
      <vt:lpstr>contracapa</vt:lpstr>
      <vt:lpstr>'10desemprego_IEFP'!Área_de_Impressão</vt:lpstr>
      <vt:lpstr>'11desemprego_IEFP'!Área_de_Impressão</vt:lpstr>
      <vt:lpstr>'12fp_bs'!Área_de_Impressão</vt:lpstr>
      <vt:lpstr>'13empresarial'!Área_de_Impressão</vt:lpstr>
      <vt:lpstr>'14ganhos'!Área_de_Impressão</vt:lpstr>
      <vt:lpstr>'15salários'!Área_de_Impressão</vt:lpstr>
      <vt:lpstr>'16irct'!Área_de_Impressão</vt:lpstr>
      <vt:lpstr>'17acidentes'!Área_de_Impressão</vt:lpstr>
      <vt:lpstr>'18ssocial'!Área_de_Impressão</vt:lpstr>
      <vt:lpstr>'19ssocial '!Área_de_Impressão</vt:lpstr>
      <vt:lpstr>'20destaque'!Área_de_Impressão</vt:lpstr>
      <vt:lpstr>'21destaque'!Área_de_Impressão</vt:lpstr>
      <vt:lpstr>'22conceito'!Área_de_Impressão</vt:lpstr>
      <vt:lpstr>'23conceito'!Área_de_Impressão</vt:lpstr>
      <vt:lpstr>'6populacao1anual'!Área_de_Impressão</vt:lpstr>
      <vt:lpstr>'7empregoINE1anual'!Área_de_Impressão</vt:lpstr>
      <vt:lpstr>'8desemprego_INE1anual'!Área_de_Impressão</vt:lpstr>
      <vt:lpstr>'9lay_off'!Área_de_Impressão</vt:lpstr>
      <vt:lpstr>capa!Área_de_Impressão</vt:lpstr>
      <vt:lpstr>contracapa!Área_de_Impressão</vt:lpstr>
      <vt:lpstr>fontes!Área_de_Impressão</vt:lpstr>
      <vt:lpstr>introducao!Área_de_Impressão</vt:lpstr>
      <vt:lpstr>capa!topo</vt:lpstr>
    </vt:vector>
  </TitlesOfParts>
  <Company>DEEP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Boletim Estatístico</dc:title>
  <dc:creator>GEP/MSSS</dc:creator>
  <cp:lastModifiedBy>Teresa Feliciano</cp:lastModifiedBy>
  <cp:lastPrinted>2014-11-12T09:48:47Z</cp:lastPrinted>
  <dcterms:created xsi:type="dcterms:W3CDTF">2004-03-02T09:49:36Z</dcterms:created>
  <dcterms:modified xsi:type="dcterms:W3CDTF">2014-11-12T10:47:06Z</dcterms:modified>
</cp:coreProperties>
</file>